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760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M85" i="2" s="1"/>
  <c r="M84" i="2" s="1"/>
  <c r="M82" i="2" s="1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L247" i="2"/>
  <c r="M273" i="2"/>
  <c r="M310" i="2"/>
  <c r="L365" i="2"/>
  <c r="M365" i="2"/>
  <c r="M372" i="2"/>
  <c r="L409" i="2"/>
  <c r="M409" i="2"/>
  <c r="M410" i="2"/>
  <c r="L435" i="2"/>
  <c r="M435" i="2"/>
  <c r="L436" i="2"/>
  <c r="M436" i="2"/>
  <c r="L449" i="2"/>
  <c r="M449" i="2"/>
  <c r="L450" i="2"/>
  <c r="M450" i="2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M898" i="2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L1074" i="2" s="1"/>
  <c r="M1075" i="2"/>
  <c r="M1074" i="2" s="1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M466" i="2" l="1"/>
  <c r="L466" i="2"/>
  <c r="L457" i="2" s="1"/>
  <c r="M247" i="2"/>
  <c r="M207" i="2"/>
  <c r="M1098" i="2"/>
  <c r="L1098" i="2"/>
  <c r="L1097" i="2" s="1"/>
  <c r="L1095" i="2" s="1"/>
  <c r="M1081" i="2"/>
  <c r="L1081" i="2"/>
  <c r="L1073" i="2" s="1"/>
  <c r="L1069" i="2" s="1"/>
  <c r="M884" i="2"/>
  <c r="L884" i="2"/>
  <c r="M21" i="2"/>
  <c r="M20" i="2" s="1"/>
  <c r="M18" i="2" s="1"/>
  <c r="L85" i="2"/>
  <c r="L84" i="2" s="1"/>
  <c r="L82" i="2" s="1"/>
  <c r="L44" i="2"/>
  <c r="M44" i="2"/>
  <c r="M43" i="2" s="1"/>
  <c r="M41" i="2" s="1"/>
  <c r="L1168" i="2"/>
  <c r="L1166" i="2" s="1"/>
  <c r="L1149" i="2"/>
  <c r="L43" i="2"/>
  <c r="L41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1097" i="2"/>
  <c r="M1095" i="2" s="1"/>
  <c r="M1073" i="2"/>
  <c r="M1069" i="2" s="1"/>
  <c r="M545" i="2"/>
  <c r="M538" i="2" s="1"/>
  <c r="M457" i="2"/>
  <c r="L545" i="2"/>
  <c r="L538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99" i="2" l="1"/>
  <c r="L198" i="2" s="1"/>
  <c r="M206" i="2"/>
  <c r="M199" i="2" s="1"/>
  <c r="M198" i="2" s="1"/>
  <c r="M17" i="2"/>
  <c r="L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1073" i="2" s="1"/>
  <c r="K1069" i="2" s="1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43" i="2" l="1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<sst xmlns="http://schemas.openxmlformats.org/spreadsheetml/2006/main" count="2584" uniqueCount="300">
  <si>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</si>
  <si>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</si>
  <si>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</si>
  <si>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</si>
  <si>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</si>
  <si>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</si>
  <si>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</si>
  <si>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</si>
  <si>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</si>
  <si>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</si>
  <si>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</si>
  <si>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</si>
  <si>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</si>
  <si>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</si>
  <si>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</si>
  <si>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</si>
  <si>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</si>
  <si>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</si>
  <si>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</si>
  <si>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</si>
  <si>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</si>
  <si>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</si>
  <si>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</si>
  <si>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</si>
  <si>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</si>
  <si>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</si>
  <si>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</si>
  <si>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</si>
  <si>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</si>
  <si>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</si>
  <si>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</si>
  <si>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</si>
  <si>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</si>
  <si>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</si>
  <si>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</si>
  <si>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</si>
  <si>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</si>
  <si>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</si>
  <si>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</si>
  <si>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</si>
  <si>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</si>
  <si>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</si>
  <si>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</si>
  <si>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</si>
  <si>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</si>
  <si>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</si>
  <si>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</si>
  <si>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</si>
  <si>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</si>
  <si>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</si>
  <si>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</si>
  <si>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</si>
  <si>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</si>
  <si>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</si>
  <si>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</si>
  <si>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</si>
  <si>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</si>
  <si>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</si>
  <si>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</si>
  <si>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</si>
  <si>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</si>
  <si>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</si>
  <si>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</si>
  <si>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</si>
  <si>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</si>
  <si>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</si>
  <si>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</si>
  <si>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</si>
  <si>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</si>
  <si>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</si>
  <si>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</si>
  <si>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</si>
  <si>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</si>
  <si>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</si>
  <si>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</si>
  <si>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</si>
  <si>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</si>
  <si>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</si>
  <si>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</si>
  <si>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</si>
  <si>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</si>
  <si>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</si>
  <si>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</si>
  <si>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</si>
  <si>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</si>
  <si>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</si>
  <si>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</si>
  <si>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</si>
  <si>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</si>
  <si>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</si>
  <si>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</si>
  <si>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</si>
  <si>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</si>
  <si>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</si>
  <si>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</si>
  <si>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</si>
  <si>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</si>
  <si>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</si>
  <si>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</si>
  <si>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</si>
  <si>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</si>
  <si>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</si>
  <si>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</si>
  <si>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</si>
  <si>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</si>
  <si>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</si>
  <si>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</si>
  <si>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</si>
  <si>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</si>
  <si>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</si>
  <si>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</si>
  <si>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</si>
  <si>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</si>
  <si>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</si>
  <si>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</si>
  <si>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</si>
  <si>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</si>
  <si>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</si>
  <si>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</si>
  <si>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</si>
  <si>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</si>
  <si>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</si>
  <si>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</si>
  <si>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</si>
  <si>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</si>
  <si>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</si>
  <si>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</si>
  <si>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</si>
  <si>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</si>
  <si>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</si>
  <si>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</si>
  <si>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</si>
  <si>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</si>
  <si>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</si>
  <si>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</si>
  <si>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</si>
  <si>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</si>
  <si>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</si>
  <si>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</si>
  <si>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</si>
  <si>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</si>
  <si>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</si>
  <si>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</si>
  <si>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</si>
  <si>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</si>
  <si>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</si>
  <si>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</si>
  <si>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</si>
  <si>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</si>
  <si>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</si>
  <si>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</si>
  <si>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</si>
  <si>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</si>
  <si>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</si>
  <si>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</si>
  <si>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</si>
  <si>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</si>
  <si>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</si>
  <si>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</si>
  <si>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</si>
  <si>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</si>
  <si>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</si>
  <si>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</si>
  <si>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</si>
  <si>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</si>
  <si>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</si>
  <si>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</si>
  <si>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</si>
  <si>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</si>
  <si>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</si>
  <si>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</si>
  <si>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</si>
  <si>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</si>
  <si>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</si>
  <si>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</si>
  <si>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</si>
  <si>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</si>
  <si>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</si>
  <si>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</si>
  <si>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</si>
  <si>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</si>
  <si>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</si>
  <si>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</si>
  <si>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</si>
  <si>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</si>
  <si>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</si>
  <si>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</si>
  <si>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</si>
  <si>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</si>
  <si>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</si>
  <si>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</si>
  <si>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</si>
  <si>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</si>
  <si>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</si>
  <si>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</si>
  <si>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</si>
  <si>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</si>
  <si>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</si>
  <si>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</si>
  <si>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</si>
  <si>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</si>
  <si>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</si>
  <si>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</si>
  <si>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</si>
  <si>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</si>
  <si>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</si>
  <si>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</si>
  <si>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</si>
  <si>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</si>
  <si>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</si>
  <si>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</si>
  <si>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</si>
  <si>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</si>
  <si>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</si>
  <si>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</si>
  <si>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</si>
  <si>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</si>
  <si>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</si>
  <si>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</si>
  <si>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</si>
  <si>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</si>
  <si>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</si>
  <si>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</si>
  <si>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</si>
  <si>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</si>
  <si>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</si>
  <si>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</si>
  <si>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</si>
  <si>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</si>
  <si>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</si>
  <si>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</si>
  <si>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</si>
  <si>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</si>
  <si>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</si>
  <si>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</si>
  <si>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</si>
  <si>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</si>
  <si>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</si>
  <si>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</si>
  <si>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</si>
  <si>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</si>
  <si>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</si>
  <si>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</si>
  <si>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</si>
  <si>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</si>
  <si>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</si>
  <si>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</si>
  <si>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</si>
  <si>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</si>
  <si>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</si>
  <si>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</si>
  <si>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</si>
  <si>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</si>
  <si>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</si>
  <si>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</si>
  <si>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</si>
  <si>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</si>
  <si>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</si>
  <si>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</si>
  <si>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</si>
  <si>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</si>
  <si>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</si>
  <si>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</si>
  <si>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</si>
  <si>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</si>
  <si>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</si>
  <si>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</si>
  <si>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</si>
  <si>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</si>
  <si>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</si>
  <si>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</si>
  <si>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</si>
  <si>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</si>
  <si>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</si>
  <si>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</si>
  <si>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</si>
  <si>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</si>
  <si>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</si>
  <si>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</si>
  <si>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</si>
  <si>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</si>
  <si>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</si>
  <si>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</si>
  <si>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</si>
  <si>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</si>
  <si>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</si>
  <si>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</si>
  <si>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</si>
  <si>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</si>
  <si>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</si>
  <si>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</si>
  <si>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</si>
  <si>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</si>
  <si>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</si>
  <si>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</si>
  <si>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</si>
  <si>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</si>
  <si>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</si>
  <si>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</si>
  <si>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ERNESTINOVO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</si>
</sst>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6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68" sqref="E68"/>
    </sheetView>
  </sheetViews>
  <sheetFormatPr defaultRowHeight="14.4" x14ac:dyDescent="0.3"/>
  <cols>
    <col min="1" max="1" width="4.6640625" style="31" customWidth="1"/>
    <col min="2" max="2" width="64.5546875" style="59" customWidth="1"/>
    <col min="3" max="5" width="15.44140625" style="60" customWidth="1"/>
    <col min="6" max="6" width="86.10937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ht="15" x14ac:dyDescent="0.25">
      <c r="A3" s="5">
        <v>6</v>
      </c>
      <c r="B3" s="6" t="s">
        <v>5</v>
      </c>
      <c r="C3" s="7">
        <f>SUM(C4,C19,C48,C63,C78,C93,C122,C172,C208,C216,C224,C232,C247,C262,C280,C295)</f>
        <v>3934278</v>
      </c>
      <c r="D3" s="7">
        <f>SUM(D4,D19,D48,D63,D78,D93,D122,D172,D208,D216,D224,D232,D247,D262,D280,D295)</f>
        <v>3934278</v>
      </c>
      <c r="E3" s="7">
        <f>SUM(E4,E19,E48,E63,E78,E93,E122,E172,E208,E216,E224,E232,E247,E262,E280,E295)</f>
        <v>3934278</v>
      </c>
    </row>
    <row r="4" spans="1:5" s="8" customFormat="1" x14ac:dyDescent="0.3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3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ht="15" x14ac:dyDescent="0.25">
      <c r="A6" s="11"/>
      <c r="B6" s="14">
        <v>3210</v>
      </c>
      <c r="C6" s="15"/>
      <c r="D6" s="15"/>
      <c r="E6" s="15"/>
    </row>
    <row r="7" spans="1:5" s="8" customFormat="1" ht="15" x14ac:dyDescent="0.25">
      <c r="A7" s="11"/>
      <c r="B7" s="14">
        <v>4910</v>
      </c>
      <c r="C7" s="15"/>
      <c r="D7" s="15"/>
      <c r="E7" s="15"/>
    </row>
    <row r="8" spans="1:5" s="8" customFormat="1" ht="15" x14ac:dyDescent="0.25">
      <c r="A8" s="11"/>
      <c r="B8" s="14">
        <v>5410</v>
      </c>
      <c r="C8" s="15"/>
      <c r="D8" s="15"/>
      <c r="E8" s="15"/>
    </row>
    <row r="9" spans="1:5" s="8" customFormat="1" ht="15" x14ac:dyDescent="0.25">
      <c r="A9" s="11"/>
      <c r="B9" s="14">
        <v>6210</v>
      </c>
      <c r="C9" s="15"/>
      <c r="D9" s="15"/>
      <c r="E9" s="15"/>
    </row>
    <row r="10" spans="1:5" s="8" customFormat="1" ht="15" x14ac:dyDescent="0.25">
      <c r="A10" s="11"/>
      <c r="B10" s="14">
        <v>7210</v>
      </c>
      <c r="C10" s="15"/>
      <c r="D10" s="15"/>
      <c r="E10" s="15"/>
    </row>
    <row r="11" spans="1:5" s="8" customFormat="1" ht="15" x14ac:dyDescent="0.25">
      <c r="A11" s="11"/>
      <c r="B11" s="14">
        <v>8210</v>
      </c>
      <c r="C11" s="15"/>
      <c r="D11" s="15"/>
      <c r="E11" s="15"/>
    </row>
    <row r="12" spans="1:5" s="8" customFormat="1" x14ac:dyDescent="0.3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ht="15" x14ac:dyDescent="0.25">
      <c r="A13" s="11"/>
      <c r="B13" s="14">
        <v>3210</v>
      </c>
      <c r="C13" s="15"/>
      <c r="D13" s="15"/>
      <c r="E13" s="15"/>
    </row>
    <row r="14" spans="1:5" s="8" customFormat="1" ht="15" x14ac:dyDescent="0.25">
      <c r="A14" s="11"/>
      <c r="B14" s="14">
        <v>4910</v>
      </c>
      <c r="C14" s="15"/>
      <c r="D14" s="15"/>
      <c r="E14" s="15"/>
    </row>
    <row r="15" spans="1:5" s="8" customFormat="1" ht="15" x14ac:dyDescent="0.25">
      <c r="A15" s="11"/>
      <c r="B15" s="14">
        <v>5410</v>
      </c>
      <c r="C15" s="15"/>
      <c r="D15" s="15"/>
      <c r="E15" s="15"/>
    </row>
    <row r="16" spans="1:5" s="8" customFormat="1" ht="15" x14ac:dyDescent="0.25">
      <c r="A16" s="11"/>
      <c r="B16" s="14">
        <v>6210</v>
      </c>
      <c r="C16" s="15"/>
      <c r="D16" s="15"/>
      <c r="E16" s="15"/>
    </row>
    <row r="17" spans="1:5" s="8" customFormat="1" ht="15" x14ac:dyDescent="0.25">
      <c r="A17" s="11"/>
      <c r="B17" s="14">
        <v>7210</v>
      </c>
      <c r="C17" s="15"/>
      <c r="D17" s="15"/>
      <c r="E17" s="15"/>
    </row>
    <row r="18" spans="1:5" s="8" customFormat="1" ht="15" x14ac:dyDescent="0.25">
      <c r="A18" s="11"/>
      <c r="B18" s="14">
        <v>8210</v>
      </c>
      <c r="C18" s="15"/>
      <c r="D18" s="15"/>
      <c r="E18" s="15"/>
    </row>
    <row r="19" spans="1:5" s="8" customFormat="1" x14ac:dyDescent="0.3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3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ht="15" x14ac:dyDescent="0.25">
      <c r="A21" s="11"/>
      <c r="B21" s="14">
        <v>3210</v>
      </c>
      <c r="C21" s="15"/>
      <c r="D21" s="15"/>
      <c r="E21" s="15"/>
    </row>
    <row r="22" spans="1:5" s="8" customFormat="1" ht="15" x14ac:dyDescent="0.25">
      <c r="A22" s="11"/>
      <c r="B22" s="14">
        <v>4910</v>
      </c>
      <c r="C22" s="15"/>
      <c r="D22" s="15"/>
      <c r="E22" s="15"/>
    </row>
    <row r="23" spans="1:5" s="8" customFormat="1" ht="15" x14ac:dyDescent="0.25">
      <c r="A23" s="11"/>
      <c r="B23" s="14">
        <v>5410</v>
      </c>
      <c r="C23" s="15"/>
      <c r="D23" s="15"/>
      <c r="E23" s="15"/>
    </row>
    <row r="24" spans="1:5" s="8" customFormat="1" ht="15" x14ac:dyDescent="0.25">
      <c r="A24" s="11"/>
      <c r="B24" s="14">
        <v>6210</v>
      </c>
      <c r="C24" s="15"/>
      <c r="D24" s="15"/>
      <c r="E24" s="15"/>
    </row>
    <row r="25" spans="1:5" s="8" customFormat="1" ht="15" x14ac:dyDescent="0.25">
      <c r="A25" s="11"/>
      <c r="B25" s="14">
        <v>7210</v>
      </c>
      <c r="C25" s="15"/>
      <c r="D25" s="15"/>
      <c r="E25" s="15"/>
    </row>
    <row r="26" spans="1:5" s="8" customFormat="1" ht="15" x14ac:dyDescent="0.25">
      <c r="A26" s="11"/>
      <c r="B26" s="14">
        <v>8210</v>
      </c>
      <c r="C26" s="15"/>
      <c r="D26" s="15"/>
      <c r="E26" s="15"/>
    </row>
    <row r="27" spans="1:5" s="8" customFormat="1" x14ac:dyDescent="0.3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ht="15" x14ac:dyDescent="0.25">
      <c r="A28" s="11"/>
      <c r="B28" s="14">
        <v>3210</v>
      </c>
      <c r="C28" s="15"/>
      <c r="D28" s="15"/>
      <c r="E28" s="15"/>
    </row>
    <row r="29" spans="1:5" s="8" customFormat="1" ht="15" x14ac:dyDescent="0.25">
      <c r="A29" s="11"/>
      <c r="B29" s="14">
        <v>4910</v>
      </c>
      <c r="C29" s="15"/>
      <c r="D29" s="15"/>
      <c r="E29" s="15"/>
    </row>
    <row r="30" spans="1:5" s="8" customFormat="1" ht="15" x14ac:dyDescent="0.25">
      <c r="A30" s="11"/>
      <c r="B30" s="14">
        <v>5410</v>
      </c>
      <c r="C30" s="15"/>
      <c r="D30" s="15"/>
      <c r="E30" s="15"/>
    </row>
    <row r="31" spans="1:5" s="8" customFormat="1" ht="15" x14ac:dyDescent="0.25">
      <c r="A31" s="11"/>
      <c r="B31" s="14">
        <v>6210</v>
      </c>
      <c r="C31" s="15"/>
      <c r="D31" s="15"/>
      <c r="E31" s="15"/>
    </row>
    <row r="32" spans="1:5" s="8" customFormat="1" ht="15" x14ac:dyDescent="0.25">
      <c r="A32" s="11"/>
      <c r="B32" s="14">
        <v>7210</v>
      </c>
      <c r="C32" s="15"/>
      <c r="D32" s="15"/>
      <c r="E32" s="15"/>
    </row>
    <row r="33" spans="1:5" s="8" customFormat="1" ht="15" x14ac:dyDescent="0.25">
      <c r="A33" s="11"/>
      <c r="B33" s="14">
        <v>8210</v>
      </c>
      <c r="C33" s="15"/>
      <c r="D33" s="15"/>
      <c r="E33" s="15"/>
    </row>
    <row r="34" spans="1:5" s="8" customFormat="1" x14ac:dyDescent="0.3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ht="15" x14ac:dyDescent="0.25">
      <c r="A35" s="11"/>
      <c r="B35" s="14">
        <v>3210</v>
      </c>
      <c r="C35" s="15"/>
      <c r="D35" s="15"/>
      <c r="E35" s="15"/>
    </row>
    <row r="36" spans="1:5" s="8" customFormat="1" ht="15" x14ac:dyDescent="0.25">
      <c r="A36" s="11"/>
      <c r="B36" s="14">
        <v>4910</v>
      </c>
      <c r="C36" s="15"/>
      <c r="D36" s="15"/>
      <c r="E36" s="15"/>
    </row>
    <row r="37" spans="1:5" s="8" customFormat="1" ht="15" x14ac:dyDescent="0.25">
      <c r="A37" s="11"/>
      <c r="B37" s="14">
        <v>5410</v>
      </c>
      <c r="C37" s="15"/>
      <c r="D37" s="15"/>
      <c r="E37" s="15"/>
    </row>
    <row r="38" spans="1:5" s="8" customFormat="1" ht="15" x14ac:dyDescent="0.25">
      <c r="A38" s="11"/>
      <c r="B38" s="14">
        <v>6210</v>
      </c>
      <c r="C38" s="15"/>
      <c r="D38" s="15"/>
      <c r="E38" s="15"/>
    </row>
    <row r="39" spans="1:5" s="8" customFormat="1" ht="15" x14ac:dyDescent="0.25">
      <c r="A39" s="11"/>
      <c r="B39" s="14">
        <v>7210</v>
      </c>
      <c r="C39" s="15"/>
      <c r="D39" s="15"/>
      <c r="E39" s="15"/>
    </row>
    <row r="40" spans="1:5" s="8" customFormat="1" ht="15" x14ac:dyDescent="0.25">
      <c r="A40" s="11"/>
      <c r="B40" s="14">
        <v>8210</v>
      </c>
      <c r="C40" s="15"/>
      <c r="D40" s="15"/>
      <c r="E40" s="15"/>
    </row>
    <row r="41" spans="1:5" s="8" customFormat="1" x14ac:dyDescent="0.3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ht="15" x14ac:dyDescent="0.25">
      <c r="A42" s="11"/>
      <c r="B42" s="14">
        <v>3210</v>
      </c>
      <c r="C42" s="15"/>
      <c r="D42" s="15"/>
      <c r="E42" s="15"/>
    </row>
    <row r="43" spans="1:5" s="8" customFormat="1" ht="15" x14ac:dyDescent="0.25">
      <c r="A43" s="11"/>
      <c r="B43" s="14">
        <v>4910</v>
      </c>
      <c r="C43" s="15"/>
      <c r="D43" s="15"/>
      <c r="E43" s="15"/>
    </row>
    <row r="44" spans="1:5" s="8" customFormat="1" ht="15" x14ac:dyDescent="0.25">
      <c r="A44" s="11"/>
      <c r="B44" s="14">
        <v>5410</v>
      </c>
      <c r="C44" s="15"/>
      <c r="D44" s="15"/>
      <c r="E44" s="15"/>
    </row>
    <row r="45" spans="1:5" s="8" customFormat="1" ht="15" x14ac:dyDescent="0.25">
      <c r="A45" s="11"/>
      <c r="B45" s="14">
        <v>6210</v>
      </c>
      <c r="C45" s="15"/>
      <c r="D45" s="15"/>
      <c r="E45" s="15"/>
    </row>
    <row r="46" spans="1:5" s="8" customFormat="1" ht="15" x14ac:dyDescent="0.25">
      <c r="A46" s="11"/>
      <c r="B46" s="14">
        <v>7210</v>
      </c>
      <c r="C46" s="15"/>
      <c r="D46" s="15"/>
      <c r="E46" s="15"/>
    </row>
    <row r="47" spans="1:5" s="8" customFormat="1" ht="15" x14ac:dyDescent="0.25">
      <c r="A47" s="11"/>
      <c r="B47" s="14">
        <v>8210</v>
      </c>
      <c r="C47" s="15"/>
      <c r="D47" s="15"/>
      <c r="E47" s="15"/>
    </row>
    <row r="48" spans="1:5" s="8" customFormat="1" x14ac:dyDescent="0.3">
      <c r="A48" s="2">
        <v>634</v>
      </c>
      <c r="B48" s="9" t="s">
        <v>14</v>
      </c>
      <c r="C48" s="16">
        <f t="shared" ref="C48:E48" si="8">SUM(C49,C56)</f>
        <v>37000</v>
      </c>
      <c r="D48" s="16">
        <f t="shared" si="8"/>
        <v>37000</v>
      </c>
      <c r="E48" s="16">
        <f t="shared" si="8"/>
        <v>37000</v>
      </c>
    </row>
    <row r="49" spans="1:5" s="8" customFormat="1" x14ac:dyDescent="0.3">
      <c r="A49" s="11">
        <v>6341</v>
      </c>
      <c r="B49" s="12" t="s">
        <v>15</v>
      </c>
      <c r="C49" s="13">
        <f t="shared" ref="C49" si="9">SUM(C50:C55)</f>
        <v>8000</v>
      </c>
      <c r="D49" s="13">
        <f t="shared" ref="D49:E49" si="10">SUM(D50:D55)</f>
        <v>8000</v>
      </c>
      <c r="E49" s="13">
        <f t="shared" si="10"/>
        <v>8000</v>
      </c>
    </row>
    <row r="50" spans="1:5" s="8" customFormat="1" ht="15" x14ac:dyDescent="0.25">
      <c r="A50" s="11"/>
      <c r="B50" s="14">
        <v>3210</v>
      </c>
      <c r="C50" s="15"/>
      <c r="D50" s="15"/>
      <c r="E50" s="15"/>
    </row>
    <row r="51" spans="1:5" s="8" customFormat="1" x14ac:dyDescent="0.3">
      <c r="A51" s="11"/>
      <c r="B51" s="14">
        <v>4910</v>
      </c>
      <c r="C51" s="15">
        <v>8000</v>
      </c>
      <c r="D51" s="15">
        <v>8000</v>
      </c>
      <c r="E51" s="15">
        <v>8000</v>
      </c>
    </row>
    <row r="52" spans="1:5" s="8" customFormat="1" ht="15" x14ac:dyDescent="0.25">
      <c r="A52" s="11"/>
      <c r="B52" s="14">
        <v>5410</v>
      </c>
      <c r="C52" s="15"/>
      <c r="D52" s="15"/>
      <c r="E52" s="15"/>
    </row>
    <row r="53" spans="1:5" s="8" customFormat="1" ht="15" x14ac:dyDescent="0.25">
      <c r="A53" s="11"/>
      <c r="B53" s="14">
        <v>6210</v>
      </c>
      <c r="C53" s="15"/>
      <c r="D53" s="15"/>
      <c r="E53" s="15"/>
    </row>
    <row r="54" spans="1:5" s="8" customFormat="1" ht="15" x14ac:dyDescent="0.25">
      <c r="A54" s="11"/>
      <c r="B54" s="14">
        <v>7210</v>
      </c>
      <c r="C54" s="15"/>
      <c r="D54" s="15"/>
      <c r="E54" s="15"/>
    </row>
    <row r="55" spans="1:5" s="8" customFormat="1" ht="15" x14ac:dyDescent="0.25">
      <c r="A55" s="11"/>
      <c r="B55" s="14">
        <v>8210</v>
      </c>
      <c r="C55" s="15"/>
      <c r="D55" s="15"/>
      <c r="E55" s="15"/>
    </row>
    <row r="56" spans="1:5" s="8" customFormat="1" x14ac:dyDescent="0.3">
      <c r="A56" s="11">
        <v>6342</v>
      </c>
      <c r="B56" s="17" t="s">
        <v>16</v>
      </c>
      <c r="C56" s="13">
        <f t="shared" ref="C56:E56" si="11">SUM(C57:C62)</f>
        <v>29000</v>
      </c>
      <c r="D56" s="13">
        <f t="shared" si="11"/>
        <v>29000</v>
      </c>
      <c r="E56" s="13">
        <f t="shared" si="11"/>
        <v>29000</v>
      </c>
    </row>
    <row r="57" spans="1:5" s="8" customFormat="1" ht="15" x14ac:dyDescent="0.25">
      <c r="A57" s="11"/>
      <c r="B57" s="14">
        <v>3210</v>
      </c>
      <c r="C57" s="15"/>
      <c r="D57" s="15"/>
      <c r="E57" s="15"/>
    </row>
    <row r="58" spans="1:5" s="8" customFormat="1" ht="15" x14ac:dyDescent="0.25">
      <c r="A58" s="11"/>
      <c r="B58" s="14">
        <v>4910</v>
      </c>
      <c r="C58" s="15"/>
      <c r="D58" s="15"/>
      <c r="E58" s="15"/>
    </row>
    <row r="59" spans="1:5" s="8" customFormat="1" x14ac:dyDescent="0.3">
      <c r="A59" s="11"/>
      <c r="B59" s="14">
        <v>5410</v>
      </c>
      <c r="C59" s="15">
        <v>29000</v>
      </c>
      <c r="D59" s="15">
        <v>29000</v>
      </c>
      <c r="E59" s="15">
        <v>29000</v>
      </c>
    </row>
    <row r="60" spans="1:5" s="8" customFormat="1" ht="15" x14ac:dyDescent="0.25">
      <c r="A60" s="11"/>
      <c r="B60" s="14">
        <v>6210</v>
      </c>
      <c r="C60" s="15"/>
      <c r="D60" s="15"/>
      <c r="E60" s="15"/>
    </row>
    <row r="61" spans="1:5" s="8" customFormat="1" ht="15" x14ac:dyDescent="0.25">
      <c r="A61" s="11"/>
      <c r="B61" s="14">
        <v>7210</v>
      </c>
      <c r="C61" s="15"/>
      <c r="D61" s="15"/>
      <c r="E61" s="15"/>
    </row>
    <row r="62" spans="1:5" s="8" customFormat="1" ht="15" x14ac:dyDescent="0.25">
      <c r="A62" s="11"/>
      <c r="B62" s="14">
        <v>8210</v>
      </c>
      <c r="C62" s="15"/>
      <c r="D62" s="15"/>
      <c r="E62" s="15"/>
    </row>
    <row r="63" spans="1:5" s="8" customFormat="1" x14ac:dyDescent="0.3">
      <c r="A63" s="2">
        <v>636</v>
      </c>
      <c r="B63" s="9" t="s">
        <v>17</v>
      </c>
      <c r="C63" s="18">
        <f t="shared" ref="C63:E63" si="12">SUM(C64,C71)</f>
        <v>3332763</v>
      </c>
      <c r="D63" s="18">
        <f t="shared" si="12"/>
        <v>3332763</v>
      </c>
      <c r="E63" s="18">
        <f t="shared" si="12"/>
        <v>3332763</v>
      </c>
    </row>
    <row r="64" spans="1:5" s="8" customFormat="1" x14ac:dyDescent="0.3">
      <c r="A64" s="11">
        <v>6361</v>
      </c>
      <c r="B64" s="12" t="s">
        <v>18</v>
      </c>
      <c r="C64" s="13">
        <f t="shared" ref="C64" si="13">SUM(C65:C70)</f>
        <v>3332763</v>
      </c>
      <c r="D64" s="13">
        <f t="shared" ref="D64:E64" si="14">SUM(D65:D70)</f>
        <v>3332763</v>
      </c>
      <c r="E64" s="13">
        <f t="shared" si="14"/>
        <v>3332763</v>
      </c>
    </row>
    <row r="65" spans="1:5" s="8" customFormat="1" ht="15" x14ac:dyDescent="0.25">
      <c r="A65" s="11"/>
      <c r="B65" s="14">
        <v>3210</v>
      </c>
      <c r="C65" s="15"/>
      <c r="D65" s="15"/>
      <c r="E65" s="15"/>
    </row>
    <row r="66" spans="1:5" s="8" customFormat="1" ht="15" x14ac:dyDescent="0.25">
      <c r="A66" s="11"/>
      <c r="B66" s="14">
        <v>4910</v>
      </c>
      <c r="C66" s="15"/>
      <c r="D66" s="15"/>
      <c r="E66" s="15"/>
    </row>
    <row r="67" spans="1:5" s="8" customFormat="1" x14ac:dyDescent="0.3">
      <c r="A67" s="11"/>
      <c r="B67" s="14">
        <v>5410</v>
      </c>
      <c r="C67" s="15">
        <v>3332763</v>
      </c>
      <c r="D67" s="15">
        <v>3332763</v>
      </c>
      <c r="E67" s="15">
        <v>3332763</v>
      </c>
    </row>
    <row r="68" spans="1:5" s="8" customFormat="1" ht="15" x14ac:dyDescent="0.25">
      <c r="A68" s="11"/>
      <c r="B68" s="14">
        <v>6210</v>
      </c>
      <c r="C68" s="15"/>
      <c r="D68" s="15"/>
      <c r="E68" s="15"/>
    </row>
    <row r="69" spans="1:5" s="8" customFormat="1" ht="15" x14ac:dyDescent="0.25">
      <c r="A69" s="11"/>
      <c r="B69" s="14">
        <v>7210</v>
      </c>
      <c r="C69" s="15"/>
      <c r="D69" s="15"/>
      <c r="E69" s="15"/>
    </row>
    <row r="70" spans="1:5" s="8" customFormat="1" ht="15" x14ac:dyDescent="0.25">
      <c r="A70" s="11"/>
      <c r="B70" s="14">
        <v>8210</v>
      </c>
      <c r="C70" s="15"/>
      <c r="D70" s="15"/>
      <c r="E70" s="15"/>
    </row>
    <row r="71" spans="1:5" s="8" customFormat="1" x14ac:dyDescent="0.3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ht="15" x14ac:dyDescent="0.25">
      <c r="A72" s="11"/>
      <c r="B72" s="14">
        <v>3210</v>
      </c>
      <c r="C72" s="15"/>
      <c r="D72" s="15"/>
      <c r="E72" s="15"/>
    </row>
    <row r="73" spans="1:5" s="8" customFormat="1" ht="15" x14ac:dyDescent="0.25">
      <c r="A73" s="11"/>
      <c r="B73" s="14">
        <v>4910</v>
      </c>
      <c r="C73" s="15"/>
      <c r="D73" s="15"/>
      <c r="E73" s="15"/>
    </row>
    <row r="74" spans="1:5" s="8" customFormat="1" ht="15" x14ac:dyDescent="0.25">
      <c r="A74" s="11"/>
      <c r="B74" s="14">
        <v>5410</v>
      </c>
      <c r="C74" s="15"/>
      <c r="D74" s="15"/>
      <c r="E74" s="15"/>
    </row>
    <row r="75" spans="1:5" s="8" customFormat="1" ht="15" x14ac:dyDescent="0.25">
      <c r="A75" s="11"/>
      <c r="B75" s="14">
        <v>6210</v>
      </c>
      <c r="C75" s="15"/>
      <c r="D75" s="15"/>
      <c r="E75" s="15"/>
    </row>
    <row r="76" spans="1:5" s="8" customFormat="1" ht="15" x14ac:dyDescent="0.25">
      <c r="A76" s="11"/>
      <c r="B76" s="14">
        <v>7210</v>
      </c>
      <c r="C76" s="15"/>
      <c r="D76" s="15"/>
      <c r="E76" s="15"/>
    </row>
    <row r="77" spans="1:5" s="8" customFormat="1" ht="15" x14ac:dyDescent="0.25">
      <c r="A77" s="11"/>
      <c r="B77" s="14">
        <v>8210</v>
      </c>
      <c r="C77" s="15"/>
      <c r="D77" s="15"/>
      <c r="E77" s="15"/>
    </row>
    <row r="78" spans="1:5" s="8" customFormat="1" x14ac:dyDescent="0.3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3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ht="15" x14ac:dyDescent="0.25">
      <c r="A80" s="11"/>
      <c r="B80" s="14">
        <v>3210</v>
      </c>
      <c r="C80" s="15"/>
      <c r="D80" s="15"/>
      <c r="E80" s="15"/>
    </row>
    <row r="81" spans="1:5" s="8" customFormat="1" ht="15" x14ac:dyDescent="0.25">
      <c r="A81" s="11"/>
      <c r="B81" s="14">
        <v>4910</v>
      </c>
      <c r="C81" s="15"/>
      <c r="D81" s="15"/>
      <c r="E81" s="15"/>
    </row>
    <row r="82" spans="1:5" s="8" customFormat="1" ht="15" x14ac:dyDescent="0.25">
      <c r="A82" s="11"/>
      <c r="B82" s="14">
        <v>5410</v>
      </c>
      <c r="C82" s="15"/>
      <c r="D82" s="15"/>
      <c r="E82" s="15"/>
    </row>
    <row r="83" spans="1:5" s="8" customFormat="1" ht="15" x14ac:dyDescent="0.25">
      <c r="A83" s="11"/>
      <c r="B83" s="14">
        <v>6210</v>
      </c>
      <c r="C83" s="15"/>
      <c r="D83" s="15"/>
      <c r="E83" s="15"/>
    </row>
    <row r="84" spans="1:5" s="8" customFormat="1" ht="15" x14ac:dyDescent="0.25">
      <c r="A84" s="11"/>
      <c r="B84" s="14">
        <v>7210</v>
      </c>
      <c r="C84" s="15"/>
      <c r="D84" s="15"/>
      <c r="E84" s="15"/>
    </row>
    <row r="85" spans="1:5" s="8" customFormat="1" ht="15" x14ac:dyDescent="0.25">
      <c r="A85" s="11"/>
      <c r="B85" s="14">
        <v>8210</v>
      </c>
      <c r="C85" s="15"/>
      <c r="D85" s="15"/>
      <c r="E85" s="15"/>
    </row>
    <row r="86" spans="1:5" s="8" customFormat="1" x14ac:dyDescent="0.3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ht="15" x14ac:dyDescent="0.25">
      <c r="A87" s="11"/>
      <c r="B87" s="14">
        <v>3210</v>
      </c>
      <c r="C87" s="15"/>
      <c r="D87" s="15"/>
      <c r="E87" s="15"/>
    </row>
    <row r="88" spans="1:5" s="8" customFormat="1" ht="15" x14ac:dyDescent="0.25">
      <c r="A88" s="11"/>
      <c r="B88" s="14">
        <v>4910</v>
      </c>
      <c r="C88" s="15"/>
      <c r="D88" s="15"/>
      <c r="E88" s="15"/>
    </row>
    <row r="89" spans="1:5" s="8" customFormat="1" ht="15" x14ac:dyDescent="0.25">
      <c r="A89" s="11"/>
      <c r="B89" s="14">
        <v>5410</v>
      </c>
      <c r="C89" s="15"/>
      <c r="D89" s="15"/>
      <c r="E89" s="15"/>
    </row>
    <row r="90" spans="1:5" s="8" customFormat="1" ht="15" x14ac:dyDescent="0.25">
      <c r="A90" s="11"/>
      <c r="B90" s="14">
        <v>6210</v>
      </c>
      <c r="C90" s="15"/>
      <c r="D90" s="15"/>
      <c r="E90" s="15"/>
    </row>
    <row r="91" spans="1:5" s="8" customFormat="1" ht="15" x14ac:dyDescent="0.25">
      <c r="A91" s="11"/>
      <c r="B91" s="14">
        <v>7210</v>
      </c>
      <c r="C91" s="15"/>
      <c r="D91" s="15"/>
      <c r="E91" s="15"/>
    </row>
    <row r="92" spans="1:5" s="8" customFormat="1" ht="15" x14ac:dyDescent="0.25">
      <c r="A92" s="11"/>
      <c r="B92" s="14">
        <v>8210</v>
      </c>
      <c r="C92" s="15"/>
      <c r="D92" s="15"/>
      <c r="E92" s="15"/>
    </row>
    <row r="93" spans="1:5" s="8" customFormat="1" x14ac:dyDescent="0.3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3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ht="15" x14ac:dyDescent="0.25">
      <c r="A95" s="11"/>
      <c r="B95" s="14">
        <v>3210</v>
      </c>
      <c r="C95" s="15"/>
      <c r="D95" s="15"/>
      <c r="E95" s="15"/>
    </row>
    <row r="96" spans="1:5" s="8" customFormat="1" ht="15" x14ac:dyDescent="0.25">
      <c r="A96" s="11"/>
      <c r="B96" s="14">
        <v>4910</v>
      </c>
      <c r="C96" s="15"/>
      <c r="D96" s="15"/>
      <c r="E96" s="15"/>
    </row>
    <row r="97" spans="1:5" s="8" customFormat="1" ht="15" x14ac:dyDescent="0.25">
      <c r="A97" s="11"/>
      <c r="B97" s="14">
        <v>5410</v>
      </c>
      <c r="C97" s="15"/>
      <c r="D97" s="15"/>
      <c r="E97" s="15"/>
    </row>
    <row r="98" spans="1:5" s="8" customFormat="1" ht="15" x14ac:dyDescent="0.25">
      <c r="A98" s="11"/>
      <c r="B98" s="14">
        <v>6210</v>
      </c>
      <c r="C98" s="15"/>
      <c r="D98" s="15"/>
      <c r="E98" s="15"/>
    </row>
    <row r="99" spans="1:5" s="8" customFormat="1" ht="15" x14ac:dyDescent="0.25">
      <c r="A99" s="11"/>
      <c r="B99" s="14">
        <v>7210</v>
      </c>
      <c r="C99" s="15"/>
      <c r="D99" s="15"/>
      <c r="E99" s="15"/>
    </row>
    <row r="100" spans="1:5" s="8" customFormat="1" ht="15" x14ac:dyDescent="0.25">
      <c r="A100" s="11"/>
      <c r="B100" s="14">
        <v>8210</v>
      </c>
      <c r="C100" s="15"/>
      <c r="D100" s="15"/>
      <c r="E100" s="15"/>
    </row>
    <row r="101" spans="1:5" s="8" customFormat="1" x14ac:dyDescent="0.3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ht="15" x14ac:dyDescent="0.25">
      <c r="A102" s="11"/>
      <c r="B102" s="14">
        <v>3210</v>
      </c>
      <c r="C102" s="15"/>
      <c r="D102" s="15"/>
      <c r="E102" s="15"/>
    </row>
    <row r="103" spans="1:5" s="8" customFormat="1" ht="15" x14ac:dyDescent="0.25">
      <c r="A103" s="11"/>
      <c r="B103" s="14">
        <v>4910</v>
      </c>
      <c r="C103" s="15"/>
      <c r="D103" s="15"/>
      <c r="E103" s="15"/>
    </row>
    <row r="104" spans="1:5" s="8" customFormat="1" ht="15" x14ac:dyDescent="0.25">
      <c r="A104" s="11"/>
      <c r="B104" s="14">
        <v>5410</v>
      </c>
      <c r="C104" s="15"/>
      <c r="D104" s="15"/>
      <c r="E104" s="15"/>
    </row>
    <row r="105" spans="1:5" s="8" customFormat="1" ht="15" x14ac:dyDescent="0.25">
      <c r="A105" s="11"/>
      <c r="B105" s="14">
        <v>6210</v>
      </c>
      <c r="C105" s="15"/>
      <c r="D105" s="15"/>
      <c r="E105" s="15"/>
    </row>
    <row r="106" spans="1:5" s="8" customFormat="1" ht="15" x14ac:dyDescent="0.25">
      <c r="A106" s="11"/>
      <c r="B106" s="14">
        <v>7210</v>
      </c>
      <c r="C106" s="15"/>
      <c r="D106" s="15"/>
      <c r="E106" s="15"/>
    </row>
    <row r="107" spans="1:5" s="8" customFormat="1" ht="15" x14ac:dyDescent="0.25">
      <c r="A107" s="11"/>
      <c r="B107" s="14">
        <v>8210</v>
      </c>
      <c r="C107" s="15"/>
      <c r="D107" s="15"/>
      <c r="E107" s="15"/>
    </row>
    <row r="108" spans="1:5" s="8" customFormat="1" ht="26.4" x14ac:dyDescent="0.3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ht="15" x14ac:dyDescent="0.25">
      <c r="A109" s="11"/>
      <c r="B109" s="14">
        <v>3210</v>
      </c>
      <c r="C109" s="15"/>
      <c r="D109" s="15"/>
      <c r="E109" s="15"/>
    </row>
    <row r="110" spans="1:5" s="8" customFormat="1" ht="15" x14ac:dyDescent="0.25">
      <c r="A110" s="11"/>
      <c r="B110" s="14">
        <v>4910</v>
      </c>
      <c r="C110" s="15"/>
      <c r="D110" s="15"/>
      <c r="E110" s="15"/>
    </row>
    <row r="111" spans="1:5" s="8" customFormat="1" ht="15" x14ac:dyDescent="0.25">
      <c r="A111" s="11"/>
      <c r="B111" s="14">
        <v>5410</v>
      </c>
      <c r="C111" s="15"/>
      <c r="D111" s="15"/>
      <c r="E111" s="15"/>
    </row>
    <row r="112" spans="1:5" s="8" customFormat="1" ht="15" x14ac:dyDescent="0.25">
      <c r="A112" s="11"/>
      <c r="B112" s="14">
        <v>6210</v>
      </c>
      <c r="C112" s="15"/>
      <c r="D112" s="15"/>
      <c r="E112" s="15"/>
    </row>
    <row r="113" spans="1:5" s="8" customFormat="1" ht="15" x14ac:dyDescent="0.25">
      <c r="A113" s="11"/>
      <c r="B113" s="14">
        <v>7210</v>
      </c>
      <c r="C113" s="15"/>
      <c r="D113" s="15"/>
      <c r="E113" s="15"/>
    </row>
    <row r="114" spans="1:5" s="8" customFormat="1" ht="15" x14ac:dyDescent="0.25">
      <c r="A114" s="11"/>
      <c r="B114" s="14">
        <v>8210</v>
      </c>
      <c r="C114" s="15"/>
      <c r="D114" s="15"/>
      <c r="E114" s="15"/>
    </row>
    <row r="115" spans="1:5" s="8" customFormat="1" ht="26.4" x14ac:dyDescent="0.3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ht="15" x14ac:dyDescent="0.25">
      <c r="A116" s="11"/>
      <c r="B116" s="14">
        <v>3210</v>
      </c>
      <c r="C116" s="15"/>
      <c r="D116" s="15"/>
      <c r="E116" s="15"/>
    </row>
    <row r="117" spans="1:5" s="8" customFormat="1" ht="15" x14ac:dyDescent="0.25">
      <c r="A117" s="11"/>
      <c r="B117" s="14">
        <v>4910</v>
      </c>
      <c r="C117" s="15"/>
      <c r="D117" s="15"/>
      <c r="E117" s="15"/>
    </row>
    <row r="118" spans="1:5" s="8" customFormat="1" ht="15" x14ac:dyDescent="0.25">
      <c r="A118" s="11"/>
      <c r="B118" s="14">
        <v>5410</v>
      </c>
      <c r="C118" s="15"/>
      <c r="D118" s="15"/>
      <c r="E118" s="15"/>
    </row>
    <row r="119" spans="1:5" s="8" customFormat="1" ht="15" x14ac:dyDescent="0.25">
      <c r="A119" s="11"/>
      <c r="B119" s="14">
        <v>6210</v>
      </c>
      <c r="C119" s="15"/>
      <c r="D119" s="15"/>
      <c r="E119" s="15"/>
    </row>
    <row r="120" spans="1:5" s="8" customFormat="1" ht="15" x14ac:dyDescent="0.25">
      <c r="A120" s="11"/>
      <c r="B120" s="14">
        <v>7210</v>
      </c>
      <c r="C120" s="15"/>
      <c r="D120" s="15"/>
      <c r="E120" s="15"/>
    </row>
    <row r="121" spans="1:5" s="8" customFormat="1" ht="15" x14ac:dyDescent="0.25">
      <c r="A121" s="11"/>
      <c r="B121" s="14">
        <v>8210</v>
      </c>
      <c r="C121" s="15"/>
      <c r="D121" s="15"/>
      <c r="E121" s="15"/>
    </row>
    <row r="122" spans="1:5" s="8" customFormat="1" ht="15" x14ac:dyDescent="0.25">
      <c r="A122" s="2">
        <v>641</v>
      </c>
      <c r="B122" s="9" t="s">
        <v>28</v>
      </c>
      <c r="C122" s="18">
        <f t="shared" ref="C122:E122" si="25">SUM(C123,C130,C137,C144,C151,C158,C165)</f>
        <v>500</v>
      </c>
      <c r="D122" s="18">
        <f t="shared" si="25"/>
        <v>500</v>
      </c>
      <c r="E122" s="18">
        <f t="shared" si="25"/>
        <v>500</v>
      </c>
    </row>
    <row r="123" spans="1:5" s="8" customFormat="1" ht="15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ht="15" x14ac:dyDescent="0.25">
      <c r="A124" s="11"/>
      <c r="B124" s="14">
        <v>3210</v>
      </c>
      <c r="C124" s="15"/>
      <c r="D124" s="15"/>
      <c r="E124" s="15"/>
    </row>
    <row r="125" spans="1:5" s="8" customFormat="1" ht="15" x14ac:dyDescent="0.25">
      <c r="A125" s="11"/>
      <c r="B125" s="14">
        <v>4910</v>
      </c>
      <c r="C125" s="15"/>
      <c r="D125" s="15"/>
      <c r="E125" s="15"/>
    </row>
    <row r="126" spans="1:5" s="8" customFormat="1" ht="15" x14ac:dyDescent="0.25">
      <c r="A126" s="11"/>
      <c r="B126" s="14">
        <v>5410</v>
      </c>
      <c r="C126" s="15"/>
      <c r="D126" s="15"/>
      <c r="E126" s="15"/>
    </row>
    <row r="127" spans="1:5" s="8" customFormat="1" ht="15" x14ac:dyDescent="0.25">
      <c r="A127" s="11"/>
      <c r="B127" s="14">
        <v>6210</v>
      </c>
      <c r="C127" s="15"/>
      <c r="D127" s="15"/>
      <c r="E127" s="15"/>
    </row>
    <row r="128" spans="1:5" s="8" customFormat="1" ht="15" x14ac:dyDescent="0.25">
      <c r="A128" s="11"/>
      <c r="B128" s="14">
        <v>7210</v>
      </c>
      <c r="C128" s="15"/>
      <c r="D128" s="15"/>
      <c r="E128" s="15"/>
    </row>
    <row r="129" spans="1:5" s="8" customFormat="1" ht="15" x14ac:dyDescent="0.25">
      <c r="A129" s="11"/>
      <c r="B129" s="14">
        <v>8210</v>
      </c>
      <c r="C129" s="15"/>
      <c r="D129" s="15"/>
      <c r="E129" s="15"/>
    </row>
    <row r="130" spans="1:5" s="8" customFormat="1" x14ac:dyDescent="0.3">
      <c r="A130" s="11">
        <v>6413</v>
      </c>
      <c r="B130" s="12" t="s">
        <v>30</v>
      </c>
      <c r="C130" s="13">
        <f t="shared" ref="C130:E130" si="27">SUM(C131:C136)</f>
        <v>500</v>
      </c>
      <c r="D130" s="13">
        <f t="shared" si="27"/>
        <v>500</v>
      </c>
      <c r="E130" s="13">
        <f t="shared" si="27"/>
        <v>500</v>
      </c>
    </row>
    <row r="131" spans="1:5" s="8" customFormat="1" x14ac:dyDescent="0.3">
      <c r="A131" s="11"/>
      <c r="B131" s="14">
        <v>3210</v>
      </c>
      <c r="C131" s="15">
        <v>500</v>
      </c>
      <c r="D131" s="15">
        <v>500</v>
      </c>
      <c r="E131" s="15">
        <v>500</v>
      </c>
    </row>
    <row r="132" spans="1:5" s="8" customFormat="1" ht="15" x14ac:dyDescent="0.25">
      <c r="A132" s="11"/>
      <c r="B132" s="14">
        <v>4910</v>
      </c>
      <c r="C132" s="15"/>
      <c r="D132" s="15"/>
      <c r="E132" s="15"/>
    </row>
    <row r="133" spans="1:5" s="8" customFormat="1" ht="15" x14ac:dyDescent="0.25">
      <c r="A133" s="11"/>
      <c r="B133" s="14">
        <v>5410</v>
      </c>
      <c r="C133" s="15"/>
      <c r="D133" s="15"/>
      <c r="E133" s="15"/>
    </row>
    <row r="134" spans="1:5" s="8" customFormat="1" ht="15" x14ac:dyDescent="0.25">
      <c r="A134" s="11"/>
      <c r="B134" s="14">
        <v>6210</v>
      </c>
      <c r="C134" s="15"/>
      <c r="D134" s="15"/>
      <c r="E134" s="15"/>
    </row>
    <row r="135" spans="1:5" s="8" customFormat="1" ht="15" x14ac:dyDescent="0.25">
      <c r="A135" s="11"/>
      <c r="B135" s="14">
        <v>7210</v>
      </c>
      <c r="C135" s="15"/>
      <c r="D135" s="15"/>
      <c r="E135" s="15"/>
    </row>
    <row r="136" spans="1:5" s="8" customFormat="1" ht="15" x14ac:dyDescent="0.25">
      <c r="A136" s="11"/>
      <c r="B136" s="14">
        <v>8210</v>
      </c>
      <c r="C136" s="15"/>
      <c r="D136" s="15"/>
      <c r="E136" s="15"/>
    </row>
    <row r="137" spans="1:5" s="8" customFormat="1" ht="15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ht="15" x14ac:dyDescent="0.25">
      <c r="A138" s="11"/>
      <c r="B138" s="14">
        <v>3210</v>
      </c>
      <c r="C138" s="15"/>
      <c r="D138" s="15"/>
      <c r="E138" s="15"/>
    </row>
    <row r="139" spans="1:5" s="8" customFormat="1" ht="15" x14ac:dyDescent="0.25">
      <c r="A139" s="11"/>
      <c r="B139" s="14">
        <v>4910</v>
      </c>
      <c r="C139" s="15"/>
      <c r="D139" s="15"/>
      <c r="E139" s="15"/>
    </row>
    <row r="140" spans="1:5" s="8" customFormat="1" ht="15" x14ac:dyDescent="0.25">
      <c r="A140" s="11"/>
      <c r="B140" s="14">
        <v>5410</v>
      </c>
      <c r="C140" s="15"/>
      <c r="D140" s="15"/>
      <c r="E140" s="15"/>
    </row>
    <row r="141" spans="1:5" s="8" customFormat="1" ht="15" x14ac:dyDescent="0.25">
      <c r="A141" s="11"/>
      <c r="B141" s="14">
        <v>6210</v>
      </c>
      <c r="C141" s="15"/>
      <c r="D141" s="15"/>
      <c r="E141" s="15"/>
    </row>
    <row r="142" spans="1:5" s="8" customFormat="1" ht="15" x14ac:dyDescent="0.25">
      <c r="A142" s="11"/>
      <c r="B142" s="14">
        <v>7210</v>
      </c>
      <c r="C142" s="15"/>
      <c r="D142" s="15"/>
      <c r="E142" s="15"/>
    </row>
    <row r="143" spans="1:5" s="8" customFormat="1" ht="15" x14ac:dyDescent="0.25">
      <c r="A143" s="11"/>
      <c r="B143" s="14">
        <v>8210</v>
      </c>
      <c r="C143" s="15"/>
      <c r="D143" s="15"/>
      <c r="E143" s="15"/>
    </row>
    <row r="144" spans="1:5" s="8" customFormat="1" x14ac:dyDescent="0.3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ht="15" x14ac:dyDescent="0.25">
      <c r="A145" s="11"/>
      <c r="B145" s="14">
        <v>3210</v>
      </c>
      <c r="C145" s="15"/>
      <c r="D145" s="15"/>
      <c r="E145" s="15"/>
    </row>
    <row r="146" spans="1:5" s="8" customFormat="1" ht="15" x14ac:dyDescent="0.25">
      <c r="A146" s="11"/>
      <c r="B146" s="14">
        <v>4910</v>
      </c>
      <c r="C146" s="15"/>
      <c r="D146" s="15"/>
      <c r="E146" s="15"/>
    </row>
    <row r="147" spans="1:5" s="8" customFormat="1" ht="15" x14ac:dyDescent="0.25">
      <c r="A147" s="11"/>
      <c r="B147" s="14">
        <v>5410</v>
      </c>
      <c r="C147" s="15"/>
      <c r="D147" s="15"/>
      <c r="E147" s="15"/>
    </row>
    <row r="148" spans="1:5" s="8" customFormat="1" ht="15" x14ac:dyDescent="0.25">
      <c r="A148" s="11"/>
      <c r="B148" s="14">
        <v>6210</v>
      </c>
      <c r="C148" s="15"/>
      <c r="D148" s="15"/>
      <c r="E148" s="15"/>
    </row>
    <row r="149" spans="1:5" s="8" customFormat="1" ht="15" x14ac:dyDescent="0.25">
      <c r="A149" s="11"/>
      <c r="B149" s="14">
        <v>7210</v>
      </c>
      <c r="C149" s="15"/>
      <c r="D149" s="15"/>
      <c r="E149" s="15"/>
    </row>
    <row r="150" spans="1:5" s="8" customFormat="1" ht="15" x14ac:dyDescent="0.25">
      <c r="A150" s="11"/>
      <c r="B150" s="14">
        <v>8210</v>
      </c>
      <c r="C150" s="15"/>
      <c r="D150" s="15"/>
      <c r="E150" s="15"/>
    </row>
    <row r="151" spans="1:5" s="8" customFormat="1" ht="15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ht="15" x14ac:dyDescent="0.25">
      <c r="A152" s="11"/>
      <c r="B152" s="14">
        <v>3210</v>
      </c>
      <c r="C152" s="15"/>
      <c r="D152" s="15"/>
      <c r="E152" s="15"/>
    </row>
    <row r="153" spans="1:5" s="8" customFormat="1" ht="15" x14ac:dyDescent="0.25">
      <c r="A153" s="11"/>
      <c r="B153" s="14">
        <v>4910</v>
      </c>
      <c r="C153" s="15"/>
      <c r="D153" s="15"/>
      <c r="E153" s="15"/>
    </row>
    <row r="154" spans="1:5" s="8" customFormat="1" ht="15" x14ac:dyDescent="0.25">
      <c r="A154" s="11"/>
      <c r="B154" s="14">
        <v>5410</v>
      </c>
      <c r="C154" s="15"/>
      <c r="D154" s="15"/>
      <c r="E154" s="15"/>
    </row>
    <row r="155" spans="1:5" s="8" customFormat="1" ht="15" x14ac:dyDescent="0.25">
      <c r="A155" s="11"/>
      <c r="B155" s="14">
        <v>6210</v>
      </c>
      <c r="C155" s="15"/>
      <c r="D155" s="15"/>
      <c r="E155" s="15"/>
    </row>
    <row r="156" spans="1:5" s="8" customFormat="1" ht="15" x14ac:dyDescent="0.25">
      <c r="A156" s="11"/>
      <c r="B156" s="14">
        <v>7210</v>
      </c>
      <c r="C156" s="15"/>
      <c r="D156" s="15"/>
      <c r="E156" s="15"/>
    </row>
    <row r="157" spans="1:5" s="8" customFormat="1" ht="15" x14ac:dyDescent="0.25">
      <c r="A157" s="11"/>
      <c r="B157" s="14">
        <v>8210</v>
      </c>
      <c r="C157" s="15"/>
      <c r="D157" s="15"/>
      <c r="E157" s="15"/>
    </row>
    <row r="158" spans="1:5" s="8" customFormat="1" ht="26.4" x14ac:dyDescent="0.3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ht="15" x14ac:dyDescent="0.25">
      <c r="A159" s="11"/>
      <c r="B159" s="14">
        <v>3210</v>
      </c>
      <c r="C159" s="15"/>
      <c r="D159" s="15"/>
      <c r="E159" s="15"/>
    </row>
    <row r="160" spans="1:5" s="8" customFormat="1" ht="15" x14ac:dyDescent="0.25">
      <c r="A160" s="11"/>
      <c r="B160" s="14">
        <v>4910</v>
      </c>
      <c r="C160" s="15"/>
      <c r="D160" s="15"/>
      <c r="E160" s="15"/>
    </row>
    <row r="161" spans="1:5" s="8" customFormat="1" ht="15" x14ac:dyDescent="0.25">
      <c r="A161" s="11"/>
      <c r="B161" s="14">
        <v>5410</v>
      </c>
      <c r="C161" s="15"/>
      <c r="D161" s="15"/>
      <c r="E161" s="15"/>
    </row>
    <row r="162" spans="1:5" s="8" customFormat="1" ht="15" x14ac:dyDescent="0.25">
      <c r="A162" s="11"/>
      <c r="B162" s="14">
        <v>6210</v>
      </c>
      <c r="C162" s="15"/>
      <c r="D162" s="15"/>
      <c r="E162" s="15"/>
    </row>
    <row r="163" spans="1:5" s="8" customFormat="1" ht="15" x14ac:dyDescent="0.25">
      <c r="A163" s="11"/>
      <c r="B163" s="14">
        <v>7210</v>
      </c>
      <c r="C163" s="15"/>
      <c r="D163" s="15"/>
      <c r="E163" s="15"/>
    </row>
    <row r="164" spans="1:5" s="8" customFormat="1" ht="15" x14ac:dyDescent="0.25">
      <c r="A164" s="11"/>
      <c r="B164" s="14">
        <v>8210</v>
      </c>
      <c r="C164" s="15"/>
      <c r="D164" s="15"/>
      <c r="E164" s="15"/>
    </row>
    <row r="165" spans="1:5" s="8" customFormat="1" ht="15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ht="15" x14ac:dyDescent="0.25">
      <c r="A166" s="11"/>
      <c r="B166" s="14">
        <v>3210</v>
      </c>
      <c r="C166" s="15"/>
      <c r="D166" s="15"/>
      <c r="E166" s="15"/>
    </row>
    <row r="167" spans="1:5" s="8" customFormat="1" ht="15" x14ac:dyDescent="0.25">
      <c r="A167" s="11"/>
      <c r="B167" s="14">
        <v>4910</v>
      </c>
      <c r="C167" s="15"/>
      <c r="D167" s="15"/>
      <c r="E167" s="15"/>
    </row>
    <row r="168" spans="1:5" s="8" customFormat="1" ht="15" x14ac:dyDescent="0.25">
      <c r="A168" s="11"/>
      <c r="B168" s="14">
        <v>5410</v>
      </c>
      <c r="C168" s="15"/>
      <c r="D168" s="15"/>
      <c r="E168" s="15"/>
    </row>
    <row r="169" spans="1:5" s="8" customFormat="1" ht="15" x14ac:dyDescent="0.25">
      <c r="A169" s="11"/>
      <c r="B169" s="14">
        <v>6210</v>
      </c>
      <c r="C169" s="15"/>
      <c r="D169" s="15"/>
      <c r="E169" s="15"/>
    </row>
    <row r="170" spans="1:5" s="8" customFormat="1" ht="15" x14ac:dyDescent="0.25">
      <c r="A170" s="11"/>
      <c r="B170" s="14">
        <v>7210</v>
      </c>
      <c r="C170" s="15"/>
      <c r="D170" s="15"/>
      <c r="E170" s="15"/>
    </row>
    <row r="171" spans="1:5" s="8" customFormat="1" ht="15" x14ac:dyDescent="0.25">
      <c r="A171" s="11"/>
      <c r="B171" s="14">
        <v>8210</v>
      </c>
      <c r="C171" s="15"/>
      <c r="D171" s="15"/>
      <c r="E171" s="15"/>
    </row>
    <row r="172" spans="1:5" s="8" customFormat="1" ht="15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ht="15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ht="15" x14ac:dyDescent="0.25">
      <c r="A174" s="11"/>
      <c r="B174" s="14">
        <v>3210</v>
      </c>
      <c r="C174" s="15"/>
      <c r="D174" s="15"/>
      <c r="E174" s="15"/>
    </row>
    <row r="175" spans="1:5" s="8" customFormat="1" ht="15" x14ac:dyDescent="0.25">
      <c r="A175" s="11"/>
      <c r="B175" s="14">
        <v>4910</v>
      </c>
      <c r="C175" s="15"/>
      <c r="D175" s="15"/>
      <c r="E175" s="15"/>
    </row>
    <row r="176" spans="1:5" s="8" customFormat="1" ht="15" x14ac:dyDescent="0.25">
      <c r="A176" s="11"/>
      <c r="B176" s="14">
        <v>5410</v>
      </c>
      <c r="C176" s="15"/>
      <c r="D176" s="15"/>
      <c r="E176" s="15"/>
    </row>
    <row r="177" spans="1:5" s="8" customFormat="1" ht="15" x14ac:dyDescent="0.25">
      <c r="A177" s="11"/>
      <c r="B177" s="14">
        <v>6210</v>
      </c>
      <c r="C177" s="15"/>
      <c r="D177" s="15"/>
      <c r="E177" s="15"/>
    </row>
    <row r="178" spans="1:5" s="8" customFormat="1" ht="15" x14ac:dyDescent="0.25">
      <c r="A178" s="11"/>
      <c r="B178" s="14">
        <v>7210</v>
      </c>
      <c r="C178" s="15"/>
      <c r="D178" s="15"/>
      <c r="E178" s="15"/>
    </row>
    <row r="179" spans="1:5" s="8" customFormat="1" ht="15" x14ac:dyDescent="0.25">
      <c r="A179" s="11"/>
      <c r="B179" s="14">
        <v>8210</v>
      </c>
      <c r="C179" s="15"/>
      <c r="D179" s="15"/>
      <c r="E179" s="15"/>
    </row>
    <row r="180" spans="1:5" s="8" customFormat="1" ht="15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ht="15" x14ac:dyDescent="0.25">
      <c r="A181" s="11"/>
      <c r="B181" s="14">
        <v>3210</v>
      </c>
      <c r="C181" s="15"/>
      <c r="D181" s="15"/>
      <c r="E181" s="15"/>
    </row>
    <row r="182" spans="1:5" s="8" customFormat="1" ht="15" x14ac:dyDescent="0.25">
      <c r="A182" s="11"/>
      <c r="B182" s="14">
        <v>4910</v>
      </c>
      <c r="C182" s="15"/>
      <c r="D182" s="15"/>
      <c r="E182" s="15"/>
    </row>
    <row r="183" spans="1:5" s="8" customFormat="1" ht="15" x14ac:dyDescent="0.25">
      <c r="A183" s="11"/>
      <c r="B183" s="14">
        <v>5410</v>
      </c>
      <c r="C183" s="15"/>
      <c r="D183" s="15"/>
      <c r="E183" s="15"/>
    </row>
    <row r="184" spans="1:5" s="8" customFormat="1" ht="15" x14ac:dyDescent="0.25">
      <c r="A184" s="11"/>
      <c r="B184" s="14">
        <v>6210</v>
      </c>
      <c r="C184" s="15"/>
      <c r="D184" s="15"/>
      <c r="E184" s="15"/>
    </row>
    <row r="185" spans="1:5" s="8" customFormat="1" ht="15" x14ac:dyDescent="0.25">
      <c r="A185" s="11"/>
      <c r="B185" s="14">
        <v>7210</v>
      </c>
      <c r="C185" s="15"/>
      <c r="D185" s="15"/>
      <c r="E185" s="15"/>
    </row>
    <row r="186" spans="1:5" s="8" customFormat="1" ht="15" x14ac:dyDescent="0.25">
      <c r="A186" s="11"/>
      <c r="B186" s="14">
        <v>8210</v>
      </c>
      <c r="C186" s="15"/>
      <c r="D186" s="15"/>
      <c r="E186" s="15"/>
    </row>
    <row r="187" spans="1:5" s="8" customFormat="1" x14ac:dyDescent="0.3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ht="15" x14ac:dyDescent="0.25">
      <c r="A188" s="11"/>
      <c r="B188" s="14">
        <v>3210</v>
      </c>
      <c r="C188" s="15"/>
      <c r="D188" s="15"/>
      <c r="E188" s="15"/>
    </row>
    <row r="189" spans="1:5" s="8" customFormat="1" ht="15" x14ac:dyDescent="0.25">
      <c r="A189" s="11"/>
      <c r="B189" s="14">
        <v>4910</v>
      </c>
      <c r="C189" s="15"/>
      <c r="D189" s="15"/>
      <c r="E189" s="15"/>
    </row>
    <row r="190" spans="1:5" s="8" customFormat="1" ht="15" x14ac:dyDescent="0.25">
      <c r="A190" s="11"/>
      <c r="B190" s="14">
        <v>5410</v>
      </c>
      <c r="C190" s="15"/>
      <c r="D190" s="15"/>
      <c r="E190" s="15"/>
    </row>
    <row r="191" spans="1:5" s="8" customFormat="1" ht="15" x14ac:dyDescent="0.25">
      <c r="A191" s="11"/>
      <c r="B191" s="14">
        <v>6210</v>
      </c>
      <c r="C191" s="15"/>
      <c r="D191" s="15"/>
      <c r="E191" s="15"/>
    </row>
    <row r="192" spans="1:5" s="8" customFormat="1" ht="15" x14ac:dyDescent="0.25">
      <c r="A192" s="11"/>
      <c r="B192" s="14">
        <v>7210</v>
      </c>
      <c r="C192" s="15"/>
      <c r="D192" s="15"/>
      <c r="E192" s="15"/>
    </row>
    <row r="193" spans="1:5" s="8" customFormat="1" ht="15" x14ac:dyDescent="0.25">
      <c r="A193" s="11"/>
      <c r="B193" s="14">
        <v>8210</v>
      </c>
      <c r="C193" s="15"/>
      <c r="D193" s="15"/>
      <c r="E193" s="15"/>
    </row>
    <row r="194" spans="1:5" s="8" customFormat="1" ht="15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ht="15" x14ac:dyDescent="0.25">
      <c r="A195" s="11"/>
      <c r="B195" s="14">
        <v>3210</v>
      </c>
      <c r="C195" s="15"/>
      <c r="D195" s="15"/>
      <c r="E195" s="15"/>
    </row>
    <row r="196" spans="1:5" s="8" customFormat="1" ht="15" x14ac:dyDescent="0.25">
      <c r="A196" s="11"/>
      <c r="B196" s="14">
        <v>4910</v>
      </c>
      <c r="C196" s="15"/>
      <c r="D196" s="15"/>
      <c r="E196" s="15"/>
    </row>
    <row r="197" spans="1:5" s="8" customFormat="1" ht="15" x14ac:dyDescent="0.25">
      <c r="A197" s="11"/>
      <c r="B197" s="14">
        <v>5410</v>
      </c>
      <c r="C197" s="15"/>
      <c r="D197" s="15"/>
      <c r="E197" s="15"/>
    </row>
    <row r="198" spans="1:5" s="8" customFormat="1" ht="15" x14ac:dyDescent="0.25">
      <c r="A198" s="11"/>
      <c r="B198" s="14">
        <v>6210</v>
      </c>
      <c r="C198" s="15"/>
      <c r="D198" s="15"/>
      <c r="E198" s="15"/>
    </row>
    <row r="199" spans="1:5" s="8" customFormat="1" ht="15" x14ac:dyDescent="0.25">
      <c r="A199" s="11"/>
      <c r="B199" s="14">
        <v>7210</v>
      </c>
      <c r="C199" s="15"/>
      <c r="D199" s="15"/>
      <c r="E199" s="15"/>
    </row>
    <row r="200" spans="1:5" s="8" customFormat="1" ht="15" x14ac:dyDescent="0.25">
      <c r="A200" s="11"/>
      <c r="B200" s="14">
        <v>8210</v>
      </c>
      <c r="C200" s="15"/>
      <c r="D200" s="15"/>
      <c r="E200" s="15"/>
    </row>
    <row r="201" spans="1:5" s="8" customFormat="1" ht="15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ht="15" x14ac:dyDescent="0.25">
      <c r="A202" s="11"/>
      <c r="B202" s="14">
        <v>3210</v>
      </c>
      <c r="C202" s="15"/>
      <c r="D202" s="15"/>
      <c r="E202" s="15"/>
    </row>
    <row r="203" spans="1:5" s="8" customFormat="1" ht="15" x14ac:dyDescent="0.25">
      <c r="A203" s="11"/>
      <c r="B203" s="14">
        <v>4910</v>
      </c>
      <c r="C203" s="15"/>
      <c r="D203" s="15"/>
      <c r="E203" s="15"/>
    </row>
    <row r="204" spans="1:5" s="8" customFormat="1" ht="15" x14ac:dyDescent="0.25">
      <c r="A204" s="11"/>
      <c r="B204" s="14">
        <v>5410</v>
      </c>
      <c r="C204" s="15"/>
      <c r="D204" s="15"/>
      <c r="E204" s="15"/>
    </row>
    <row r="205" spans="1:5" s="8" customFormat="1" ht="15" x14ac:dyDescent="0.25">
      <c r="A205" s="11"/>
      <c r="B205" s="14">
        <v>6210</v>
      </c>
      <c r="C205" s="15"/>
      <c r="D205" s="15"/>
      <c r="E205" s="15"/>
    </row>
    <row r="206" spans="1:5" s="8" customFormat="1" ht="15" x14ac:dyDescent="0.25">
      <c r="A206" s="11"/>
      <c r="B206" s="14">
        <v>7210</v>
      </c>
      <c r="C206" s="15"/>
      <c r="D206" s="15"/>
      <c r="E206" s="15"/>
    </row>
    <row r="207" spans="1:5" s="8" customFormat="1" ht="15" x14ac:dyDescent="0.25">
      <c r="A207" s="11"/>
      <c r="B207" s="14">
        <v>8210</v>
      </c>
      <c r="C207" s="15"/>
      <c r="D207" s="15"/>
      <c r="E207" s="15"/>
    </row>
    <row r="208" spans="1:5" s="8" customFormat="1" ht="15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ht="15" x14ac:dyDescent="0.25">
      <c r="A210" s="11"/>
      <c r="B210" s="14">
        <v>3210</v>
      </c>
      <c r="C210" s="15"/>
      <c r="D210" s="15"/>
      <c r="E210" s="15"/>
    </row>
    <row r="211" spans="1:5" s="8" customFormat="1" ht="15" x14ac:dyDescent="0.25">
      <c r="A211" s="11"/>
      <c r="B211" s="14">
        <v>4910</v>
      </c>
      <c r="C211" s="15"/>
      <c r="D211" s="15"/>
      <c r="E211" s="15"/>
    </row>
    <row r="212" spans="1:5" s="8" customFormat="1" ht="15" x14ac:dyDescent="0.25">
      <c r="A212" s="11"/>
      <c r="B212" s="14">
        <v>5410</v>
      </c>
      <c r="C212" s="15"/>
      <c r="D212" s="15"/>
      <c r="E212" s="15"/>
    </row>
    <row r="213" spans="1:5" s="8" customFormat="1" ht="15" x14ac:dyDescent="0.25">
      <c r="A213" s="11"/>
      <c r="B213" s="14">
        <v>6210</v>
      </c>
      <c r="C213" s="15"/>
      <c r="D213" s="15"/>
      <c r="E213" s="15"/>
    </row>
    <row r="214" spans="1:5" s="8" customFormat="1" ht="15" x14ac:dyDescent="0.25">
      <c r="A214" s="11"/>
      <c r="B214" s="14">
        <v>7210</v>
      </c>
      <c r="C214" s="15"/>
      <c r="D214" s="15"/>
      <c r="E214" s="15"/>
    </row>
    <row r="215" spans="1:5" s="8" customFormat="1" ht="15" x14ac:dyDescent="0.25">
      <c r="A215" s="11"/>
      <c r="B215" s="14">
        <v>8210</v>
      </c>
      <c r="C215" s="15"/>
      <c r="D215" s="15"/>
      <c r="E215" s="15"/>
    </row>
    <row r="216" spans="1:5" s="8" customFormat="1" ht="15" x14ac:dyDescent="0.25">
      <c r="A216" s="2">
        <v>651</v>
      </c>
      <c r="B216" s="9" t="s">
        <v>44</v>
      </c>
      <c r="C216" s="18">
        <f t="shared" ref="C216:E216" si="41">SUM(C217)</f>
        <v>5500</v>
      </c>
      <c r="D216" s="18">
        <f t="shared" si="41"/>
        <v>5500</v>
      </c>
      <c r="E216" s="18">
        <f t="shared" si="41"/>
        <v>5500</v>
      </c>
    </row>
    <row r="217" spans="1:5" s="8" customFormat="1" ht="15" x14ac:dyDescent="0.25">
      <c r="A217" s="19">
        <v>6514</v>
      </c>
      <c r="B217" s="20" t="s">
        <v>45</v>
      </c>
      <c r="C217" s="13">
        <f t="shared" ref="C217:E217" si="42">SUM(C218:C223)</f>
        <v>5500</v>
      </c>
      <c r="D217" s="13">
        <f t="shared" si="42"/>
        <v>5500</v>
      </c>
      <c r="E217" s="13">
        <f t="shared" si="42"/>
        <v>5500</v>
      </c>
    </row>
    <row r="218" spans="1:5" s="8" customFormat="1" x14ac:dyDescent="0.3">
      <c r="A218" s="11"/>
      <c r="B218" s="14">
        <v>3210</v>
      </c>
      <c r="C218" s="15">
        <v>5500</v>
      </c>
      <c r="D218" s="15">
        <v>5500</v>
      </c>
      <c r="E218" s="15">
        <v>5500</v>
      </c>
    </row>
    <row r="219" spans="1:5" s="8" customFormat="1" ht="15" x14ac:dyDescent="0.25">
      <c r="A219" s="11"/>
      <c r="B219" s="14">
        <v>4910</v>
      </c>
      <c r="C219" s="15"/>
      <c r="D219" s="15"/>
      <c r="E219" s="15"/>
    </row>
    <row r="220" spans="1:5" s="8" customFormat="1" ht="15" x14ac:dyDescent="0.25">
      <c r="A220" s="11"/>
      <c r="B220" s="14">
        <v>5410</v>
      </c>
      <c r="C220" s="15"/>
      <c r="D220" s="15"/>
      <c r="E220" s="15"/>
    </row>
    <row r="221" spans="1:5" s="8" customFormat="1" ht="15" x14ac:dyDescent="0.25">
      <c r="A221" s="11"/>
      <c r="B221" s="14">
        <v>6210</v>
      </c>
      <c r="C221" s="15"/>
      <c r="D221" s="15"/>
      <c r="E221" s="15"/>
    </row>
    <row r="222" spans="1:5" s="8" customFormat="1" ht="15" x14ac:dyDescent="0.25">
      <c r="A222" s="11"/>
      <c r="B222" s="14">
        <v>7210</v>
      </c>
      <c r="C222" s="15"/>
      <c r="D222" s="15"/>
      <c r="E222" s="15"/>
    </row>
    <row r="223" spans="1:5" s="8" customFormat="1" ht="15" x14ac:dyDescent="0.25">
      <c r="A223" s="11"/>
      <c r="B223" s="14">
        <v>8210</v>
      </c>
      <c r="C223" s="15"/>
      <c r="D223" s="15"/>
      <c r="E223" s="15"/>
    </row>
    <row r="224" spans="1:5" s="8" customFormat="1" ht="15" x14ac:dyDescent="0.25">
      <c r="A224" s="2">
        <v>652</v>
      </c>
      <c r="B224" s="9" t="s">
        <v>46</v>
      </c>
      <c r="C224" s="18">
        <f t="shared" ref="C224:E224" si="43">SUM(C225)</f>
        <v>5000</v>
      </c>
      <c r="D224" s="18">
        <f t="shared" si="43"/>
        <v>5000</v>
      </c>
      <c r="E224" s="18">
        <f t="shared" si="43"/>
        <v>5000</v>
      </c>
    </row>
    <row r="225" spans="1:5" s="8" customFormat="1" ht="15" x14ac:dyDescent="0.25">
      <c r="A225" s="11">
        <v>6526</v>
      </c>
      <c r="B225" s="12" t="s">
        <v>47</v>
      </c>
      <c r="C225" s="13">
        <f t="shared" ref="C225:E225" si="44">SUM(C226:C231)</f>
        <v>5000</v>
      </c>
      <c r="D225" s="13">
        <f t="shared" si="44"/>
        <v>5000</v>
      </c>
      <c r="E225" s="13">
        <f t="shared" si="44"/>
        <v>5000</v>
      </c>
    </row>
    <row r="226" spans="1:5" s="8" customFormat="1" ht="15" x14ac:dyDescent="0.25">
      <c r="A226" s="11"/>
      <c r="B226" s="14">
        <v>3210</v>
      </c>
      <c r="C226" s="15"/>
      <c r="D226" s="15"/>
      <c r="E226" s="15"/>
    </row>
    <row r="227" spans="1:5" s="8" customFormat="1" x14ac:dyDescent="0.3">
      <c r="A227" s="11"/>
      <c r="B227" s="14">
        <v>4910</v>
      </c>
      <c r="C227" s="15">
        <v>5000</v>
      </c>
      <c r="D227" s="15">
        <v>5000</v>
      </c>
      <c r="E227" s="15">
        <v>5000</v>
      </c>
    </row>
    <row r="228" spans="1:5" s="8" customFormat="1" ht="15" x14ac:dyDescent="0.25">
      <c r="A228" s="11"/>
      <c r="B228" s="14">
        <v>5410</v>
      </c>
      <c r="C228" s="15"/>
      <c r="D228" s="15"/>
      <c r="E228" s="15"/>
    </row>
    <row r="229" spans="1:5" s="8" customFormat="1" ht="15" x14ac:dyDescent="0.25">
      <c r="A229" s="11"/>
      <c r="B229" s="14">
        <v>6210</v>
      </c>
      <c r="C229" s="15"/>
      <c r="D229" s="15"/>
      <c r="E229" s="15"/>
    </row>
    <row r="230" spans="1:5" s="8" customFormat="1" ht="15" x14ac:dyDescent="0.25">
      <c r="A230" s="11"/>
      <c r="B230" s="14">
        <v>7210</v>
      </c>
      <c r="C230" s="15"/>
      <c r="D230" s="15"/>
      <c r="E230" s="15"/>
    </row>
    <row r="231" spans="1:5" s="8" customFormat="1" ht="15" x14ac:dyDescent="0.25">
      <c r="A231" s="11"/>
      <c r="B231" s="14">
        <v>8210</v>
      </c>
      <c r="C231" s="15"/>
      <c r="D231" s="15"/>
      <c r="E231" s="15"/>
    </row>
    <row r="232" spans="1:5" s="8" customFormat="1" x14ac:dyDescent="0.3">
      <c r="A232" s="2">
        <v>661</v>
      </c>
      <c r="B232" s="9" t="s">
        <v>48</v>
      </c>
      <c r="C232" s="18">
        <f t="shared" ref="C232:E232" si="45">SUM(C233,C240)</f>
        <v>9000</v>
      </c>
      <c r="D232" s="18">
        <f t="shared" si="45"/>
        <v>9000</v>
      </c>
      <c r="E232" s="18">
        <f t="shared" si="45"/>
        <v>9000</v>
      </c>
    </row>
    <row r="233" spans="1:5" s="8" customFormat="1" ht="15" x14ac:dyDescent="0.25">
      <c r="A233" s="11">
        <v>6614</v>
      </c>
      <c r="B233" s="12" t="s">
        <v>49</v>
      </c>
      <c r="C233" s="13">
        <f t="shared" ref="C233" si="46">SUM(C234:C239)</f>
        <v>2000</v>
      </c>
      <c r="D233" s="13">
        <f t="shared" ref="D233:E233" si="47">SUM(D234:D239)</f>
        <v>2000</v>
      </c>
      <c r="E233" s="13">
        <f t="shared" si="47"/>
        <v>2000</v>
      </c>
    </row>
    <row r="234" spans="1:5" s="8" customFormat="1" x14ac:dyDescent="0.3">
      <c r="A234" s="11"/>
      <c r="B234" s="14">
        <v>3210</v>
      </c>
      <c r="C234" s="15">
        <v>2000</v>
      </c>
      <c r="D234" s="15">
        <v>2000</v>
      </c>
      <c r="E234" s="15">
        <v>2000</v>
      </c>
    </row>
    <row r="235" spans="1:5" s="8" customFormat="1" ht="15" x14ac:dyDescent="0.25">
      <c r="A235" s="11"/>
      <c r="B235" s="14">
        <v>4910</v>
      </c>
      <c r="C235" s="15"/>
      <c r="D235" s="15"/>
      <c r="E235" s="15"/>
    </row>
    <row r="236" spans="1:5" s="8" customFormat="1" ht="15" x14ac:dyDescent="0.25">
      <c r="A236" s="11"/>
      <c r="B236" s="14">
        <v>5410</v>
      </c>
      <c r="C236" s="15"/>
      <c r="D236" s="15"/>
      <c r="E236" s="15"/>
    </row>
    <row r="237" spans="1:5" s="8" customFormat="1" ht="15" x14ac:dyDescent="0.25">
      <c r="A237" s="11"/>
      <c r="B237" s="14">
        <v>6210</v>
      </c>
      <c r="C237" s="15"/>
      <c r="D237" s="15"/>
      <c r="E237" s="15"/>
    </row>
    <row r="238" spans="1:5" s="8" customFormat="1" ht="15" x14ac:dyDescent="0.25">
      <c r="A238" s="11"/>
      <c r="B238" s="14">
        <v>7210</v>
      </c>
      <c r="C238" s="15"/>
      <c r="D238" s="15"/>
      <c r="E238" s="15"/>
    </row>
    <row r="239" spans="1:5" s="8" customFormat="1" ht="15" x14ac:dyDescent="0.25">
      <c r="A239" s="11"/>
      <c r="B239" s="14">
        <v>8210</v>
      </c>
      <c r="C239" s="15"/>
      <c r="D239" s="15"/>
      <c r="E239" s="15"/>
    </row>
    <row r="240" spans="1:5" s="8" customFormat="1" x14ac:dyDescent="0.3">
      <c r="A240" s="19">
        <v>6615</v>
      </c>
      <c r="B240" s="20" t="s">
        <v>50</v>
      </c>
      <c r="C240" s="13">
        <f t="shared" ref="C240:E240" si="48">SUM(C241:C246)</f>
        <v>7000</v>
      </c>
      <c r="D240" s="13">
        <f t="shared" si="48"/>
        <v>7000</v>
      </c>
      <c r="E240" s="13">
        <f t="shared" si="48"/>
        <v>7000</v>
      </c>
    </row>
    <row r="241" spans="1:5" s="8" customFormat="1" x14ac:dyDescent="0.3">
      <c r="A241" s="11"/>
      <c r="B241" s="14">
        <v>3210</v>
      </c>
      <c r="C241" s="15">
        <v>7000</v>
      </c>
      <c r="D241" s="15">
        <v>7000</v>
      </c>
      <c r="E241" s="15">
        <v>7000</v>
      </c>
    </row>
    <row r="242" spans="1:5" s="8" customFormat="1" ht="15" x14ac:dyDescent="0.25">
      <c r="A242" s="11"/>
      <c r="B242" s="14">
        <v>4910</v>
      </c>
      <c r="C242" s="15"/>
      <c r="D242" s="15"/>
      <c r="E242" s="15"/>
    </row>
    <row r="243" spans="1:5" s="8" customFormat="1" ht="15" x14ac:dyDescent="0.25">
      <c r="A243" s="11"/>
      <c r="B243" s="14">
        <v>5410</v>
      </c>
      <c r="C243" s="15"/>
      <c r="D243" s="15"/>
      <c r="E243" s="15"/>
    </row>
    <row r="244" spans="1:5" s="8" customFormat="1" ht="15" x14ac:dyDescent="0.25">
      <c r="A244" s="11"/>
      <c r="B244" s="14">
        <v>6210</v>
      </c>
      <c r="C244" s="15"/>
      <c r="D244" s="15"/>
      <c r="E244" s="15"/>
    </row>
    <row r="245" spans="1:5" s="8" customFormat="1" ht="15" x14ac:dyDescent="0.25">
      <c r="A245" s="11"/>
      <c r="B245" s="14">
        <v>7210</v>
      </c>
      <c r="C245" s="15"/>
      <c r="D245" s="15"/>
      <c r="E245" s="15"/>
    </row>
    <row r="246" spans="1:5" s="8" customFormat="1" ht="15" x14ac:dyDescent="0.25">
      <c r="A246" s="11"/>
      <c r="B246" s="14">
        <v>8210</v>
      </c>
      <c r="C246" s="15"/>
      <c r="D246" s="15"/>
      <c r="E246" s="15"/>
    </row>
    <row r="247" spans="1:5" s="8" customFormat="1" x14ac:dyDescent="0.3">
      <c r="A247" s="2">
        <v>663</v>
      </c>
      <c r="B247" s="9" t="s">
        <v>51</v>
      </c>
      <c r="C247" s="18">
        <f t="shared" ref="C247:E247" si="49">SUM(C248,C255)</f>
        <v>4000</v>
      </c>
      <c r="D247" s="18">
        <f t="shared" si="49"/>
        <v>4000</v>
      </c>
      <c r="E247" s="18">
        <f t="shared" si="49"/>
        <v>4000</v>
      </c>
    </row>
    <row r="248" spans="1:5" s="8" customFormat="1" x14ac:dyDescent="0.3">
      <c r="A248" s="11">
        <v>6631</v>
      </c>
      <c r="B248" s="17" t="s">
        <v>52</v>
      </c>
      <c r="C248" s="13">
        <f t="shared" ref="C248" si="50">SUM(C249:C254)</f>
        <v>4000</v>
      </c>
      <c r="D248" s="13">
        <f t="shared" ref="D248:E248" si="51">SUM(D249:D254)</f>
        <v>4000</v>
      </c>
      <c r="E248" s="13">
        <f t="shared" si="51"/>
        <v>4000</v>
      </c>
    </row>
    <row r="249" spans="1:5" s="8" customFormat="1" ht="15" x14ac:dyDescent="0.25">
      <c r="A249" s="11"/>
      <c r="B249" s="14">
        <v>3210</v>
      </c>
      <c r="C249" s="15"/>
      <c r="D249" s="15"/>
      <c r="E249" s="15"/>
    </row>
    <row r="250" spans="1:5" s="8" customFormat="1" ht="15" x14ac:dyDescent="0.25">
      <c r="A250" s="11"/>
      <c r="B250" s="14">
        <v>4910</v>
      </c>
      <c r="C250" s="15"/>
      <c r="D250" s="15"/>
      <c r="E250" s="15"/>
    </row>
    <row r="251" spans="1:5" s="8" customFormat="1" ht="15" x14ac:dyDescent="0.25">
      <c r="A251" s="11"/>
      <c r="B251" s="14">
        <v>5410</v>
      </c>
      <c r="C251" s="15"/>
      <c r="D251" s="15"/>
      <c r="E251" s="15"/>
    </row>
    <row r="252" spans="1:5" s="8" customFormat="1" x14ac:dyDescent="0.3">
      <c r="A252" s="11"/>
      <c r="B252" s="14">
        <v>6210</v>
      </c>
      <c r="C252" s="15">
        <v>4000</v>
      </c>
      <c r="D252" s="15">
        <v>4000</v>
      </c>
      <c r="E252" s="15">
        <v>4000</v>
      </c>
    </row>
    <row r="253" spans="1:5" s="8" customFormat="1" ht="15" x14ac:dyDescent="0.25">
      <c r="A253" s="11"/>
      <c r="B253" s="14">
        <v>7210</v>
      </c>
      <c r="C253" s="15"/>
      <c r="D253" s="15"/>
      <c r="E253" s="15"/>
    </row>
    <row r="254" spans="1:5" s="8" customFormat="1" ht="15" x14ac:dyDescent="0.25">
      <c r="A254" s="11"/>
      <c r="B254" s="14">
        <v>8210</v>
      </c>
      <c r="C254" s="15"/>
      <c r="D254" s="15"/>
      <c r="E254" s="15"/>
    </row>
    <row r="255" spans="1:5" s="8" customFormat="1" ht="15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ht="15" x14ac:dyDescent="0.25">
      <c r="A256" s="11"/>
      <c r="B256" s="14">
        <v>3210</v>
      </c>
      <c r="C256" s="15"/>
      <c r="D256" s="15"/>
      <c r="E256" s="15"/>
    </row>
    <row r="257" spans="1:6" s="8" customFormat="1" ht="15" x14ac:dyDescent="0.25">
      <c r="A257" s="11"/>
      <c r="B257" s="14">
        <v>4910</v>
      </c>
      <c r="C257" s="15"/>
      <c r="D257" s="15"/>
      <c r="E257" s="15"/>
    </row>
    <row r="258" spans="1:6" s="8" customFormat="1" ht="15" x14ac:dyDescent="0.25">
      <c r="A258" s="11"/>
      <c r="B258" s="14">
        <v>5410</v>
      </c>
      <c r="C258" s="15"/>
      <c r="D258" s="15"/>
      <c r="E258" s="15"/>
    </row>
    <row r="259" spans="1:6" s="8" customFormat="1" ht="15" x14ac:dyDescent="0.25">
      <c r="A259" s="11"/>
      <c r="B259" s="14">
        <v>6210</v>
      </c>
      <c r="C259" s="15"/>
      <c r="D259" s="15"/>
      <c r="E259" s="15"/>
    </row>
    <row r="260" spans="1:6" s="8" customFormat="1" ht="15" x14ac:dyDescent="0.25">
      <c r="A260" s="11"/>
      <c r="B260" s="14">
        <v>7210</v>
      </c>
      <c r="C260" s="15"/>
      <c r="D260" s="15"/>
      <c r="E260" s="15"/>
    </row>
    <row r="261" spans="1:6" s="8" customFormat="1" ht="15" x14ac:dyDescent="0.25">
      <c r="A261" s="11"/>
      <c r="B261" s="14">
        <v>8210</v>
      </c>
      <c r="C261" s="15"/>
      <c r="D261" s="15"/>
      <c r="E261" s="15"/>
    </row>
    <row r="262" spans="1:6" s="8" customFormat="1" ht="26.4" x14ac:dyDescent="0.3">
      <c r="A262" s="21">
        <v>671</v>
      </c>
      <c r="B262" s="22" t="s">
        <v>54</v>
      </c>
      <c r="C262" s="18">
        <f>SUM(C263,C270)</f>
        <v>539515</v>
      </c>
      <c r="D262" s="18">
        <f>SUM(D263,D270)</f>
        <v>539515</v>
      </c>
      <c r="E262" s="18">
        <f>SUM(E263,E270)</f>
        <v>539515</v>
      </c>
    </row>
    <row r="263" spans="1:6" s="8" customFormat="1" x14ac:dyDescent="0.3">
      <c r="A263" s="23">
        <v>6711</v>
      </c>
      <c r="B263" s="24" t="s">
        <v>55</v>
      </c>
      <c r="C263" s="13">
        <f>SUM(C264:C269)</f>
        <v>539515</v>
      </c>
      <c r="D263" s="13">
        <f>SUM(D264:D269)</f>
        <v>539515</v>
      </c>
      <c r="E263" s="13">
        <f>SUM(E264:E269)</f>
        <v>539515</v>
      </c>
      <c r="F263" s="25"/>
    </row>
    <row r="264" spans="1:6" s="8" customFormat="1" x14ac:dyDescent="0.3">
      <c r="A264" s="11"/>
      <c r="B264" s="23">
        <v>11</v>
      </c>
      <c r="C264" s="15">
        <v>125800</v>
      </c>
      <c r="D264" s="15">
        <v>125800</v>
      </c>
      <c r="E264" s="15">
        <v>125800</v>
      </c>
    </row>
    <row r="265" spans="1:6" s="8" customFormat="1" x14ac:dyDescent="0.3">
      <c r="A265" s="11"/>
      <c r="B265" s="26">
        <v>12</v>
      </c>
      <c r="C265" s="15">
        <v>405015</v>
      </c>
      <c r="D265" s="15">
        <v>405015</v>
      </c>
      <c r="E265" s="15">
        <v>405015</v>
      </c>
      <c r="F265" s="8" t="s">
        <v>56</v>
      </c>
    </row>
    <row r="266" spans="1:6" s="8" customFormat="1" x14ac:dyDescent="0.3">
      <c r="A266" s="11"/>
      <c r="B266" s="26">
        <v>5103</v>
      </c>
      <c r="C266" s="15">
        <v>200</v>
      </c>
      <c r="D266" s="15">
        <v>200</v>
      </c>
      <c r="E266" s="15">
        <v>200</v>
      </c>
      <c r="F266" s="8" t="s">
        <v>57</v>
      </c>
    </row>
    <row r="267" spans="1:6" s="8" customFormat="1" x14ac:dyDescent="0.3">
      <c r="A267" s="11"/>
      <c r="B267" s="26">
        <v>526</v>
      </c>
      <c r="C267" s="15">
        <v>0</v>
      </c>
      <c r="D267" s="15">
        <v>0</v>
      </c>
      <c r="E267" s="15">
        <v>0</v>
      </c>
      <c r="F267" s="8" t="s">
        <v>57</v>
      </c>
    </row>
    <row r="268" spans="1:6" s="8" customFormat="1" ht="15.75" customHeight="1" x14ac:dyDescent="0.3">
      <c r="A268" s="11"/>
      <c r="B268" s="26">
        <v>527</v>
      </c>
      <c r="C268" s="15">
        <v>0</v>
      </c>
      <c r="D268" s="15">
        <v>0</v>
      </c>
      <c r="E268" s="15">
        <v>0</v>
      </c>
      <c r="F268" s="8" t="s">
        <v>58</v>
      </c>
    </row>
    <row r="269" spans="1:6" s="8" customFormat="1" ht="16.5" customHeight="1" x14ac:dyDescent="0.3">
      <c r="A269" s="11"/>
      <c r="B269" s="26">
        <v>5212</v>
      </c>
      <c r="C269" s="15">
        <v>8500</v>
      </c>
      <c r="D269" s="15">
        <v>8500</v>
      </c>
      <c r="E269" s="15">
        <v>8500</v>
      </c>
      <c r="F269" s="8" t="s">
        <v>59</v>
      </c>
    </row>
    <row r="270" spans="1:6" s="8" customFormat="1" ht="26.4" x14ac:dyDescent="0.3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ht="15" x14ac:dyDescent="0.25">
      <c r="A271" s="11"/>
      <c r="B271" s="23">
        <v>11</v>
      </c>
      <c r="C271" s="15"/>
      <c r="D271" s="15"/>
      <c r="E271" s="15"/>
    </row>
    <row r="272" spans="1:6" s="8" customFormat="1" ht="15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3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3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3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3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ht="15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ht="15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ht="15" x14ac:dyDescent="0.25">
      <c r="A279" s="11"/>
      <c r="B279" s="14">
        <v>4910</v>
      </c>
      <c r="C279" s="15"/>
      <c r="D279" s="15"/>
      <c r="E279" s="15"/>
    </row>
    <row r="280" spans="1:6" s="8" customFormat="1" ht="15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3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ht="15" x14ac:dyDescent="0.25">
      <c r="A282" s="11"/>
      <c r="B282" s="14">
        <v>3210</v>
      </c>
      <c r="C282" s="15"/>
      <c r="D282" s="15"/>
      <c r="E282" s="15"/>
    </row>
    <row r="283" spans="1:6" s="8" customFormat="1" ht="15" x14ac:dyDescent="0.25">
      <c r="A283" s="11"/>
      <c r="B283" s="14">
        <v>4910</v>
      </c>
      <c r="C283" s="15"/>
      <c r="D283" s="15"/>
      <c r="E283" s="15"/>
    </row>
    <row r="284" spans="1:6" s="8" customFormat="1" ht="15" x14ac:dyDescent="0.25">
      <c r="A284" s="11"/>
      <c r="B284" s="14">
        <v>5410</v>
      </c>
      <c r="C284" s="15"/>
      <c r="D284" s="15"/>
      <c r="E284" s="15"/>
    </row>
    <row r="285" spans="1:6" s="8" customFormat="1" ht="15" x14ac:dyDescent="0.25">
      <c r="A285" s="11"/>
      <c r="B285" s="14">
        <v>6210</v>
      </c>
      <c r="C285" s="15"/>
      <c r="D285" s="15"/>
      <c r="E285" s="15"/>
    </row>
    <row r="286" spans="1:6" s="8" customFormat="1" ht="15" x14ac:dyDescent="0.25">
      <c r="A286" s="11"/>
      <c r="B286" s="14">
        <v>7210</v>
      </c>
      <c r="C286" s="15"/>
      <c r="D286" s="15"/>
      <c r="E286" s="15"/>
    </row>
    <row r="287" spans="1:6" s="8" customFormat="1" ht="15" x14ac:dyDescent="0.25">
      <c r="A287" s="11"/>
      <c r="B287" s="14">
        <v>8210</v>
      </c>
      <c r="C287" s="15"/>
      <c r="D287" s="15"/>
      <c r="E287" s="15"/>
    </row>
    <row r="288" spans="1:6" s="8" customFormat="1" ht="15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ht="15" x14ac:dyDescent="0.25">
      <c r="A289" s="11"/>
      <c r="B289" s="14">
        <v>3210</v>
      </c>
      <c r="C289" s="15"/>
      <c r="D289" s="15"/>
      <c r="E289" s="15"/>
    </row>
    <row r="290" spans="1:5" s="8" customFormat="1" ht="15" x14ac:dyDescent="0.25">
      <c r="A290" s="11"/>
      <c r="B290" s="14">
        <v>4910</v>
      </c>
      <c r="C290" s="15"/>
      <c r="D290" s="15"/>
      <c r="E290" s="15"/>
    </row>
    <row r="291" spans="1:5" s="8" customFormat="1" ht="15" x14ac:dyDescent="0.25">
      <c r="A291" s="11"/>
      <c r="B291" s="14">
        <v>5410</v>
      </c>
      <c r="C291" s="15"/>
      <c r="D291" s="15"/>
      <c r="E291" s="15"/>
    </row>
    <row r="292" spans="1:5" s="8" customFormat="1" ht="15" x14ac:dyDescent="0.25">
      <c r="A292" s="11"/>
      <c r="B292" s="14">
        <v>6210</v>
      </c>
      <c r="C292" s="15"/>
      <c r="D292" s="15"/>
      <c r="E292" s="15"/>
    </row>
    <row r="293" spans="1:5" s="8" customFormat="1" ht="15" x14ac:dyDescent="0.25">
      <c r="A293" s="11"/>
      <c r="B293" s="14">
        <v>7210</v>
      </c>
      <c r="C293" s="15"/>
      <c r="D293" s="15"/>
      <c r="E293" s="15"/>
    </row>
    <row r="294" spans="1:5" s="8" customFormat="1" ht="15" x14ac:dyDescent="0.25">
      <c r="A294" s="11"/>
      <c r="B294" s="14">
        <v>8210</v>
      </c>
      <c r="C294" s="15"/>
      <c r="D294" s="15"/>
      <c r="E294" s="15"/>
    </row>
    <row r="295" spans="1:5" s="8" customFormat="1" ht="15" x14ac:dyDescent="0.25">
      <c r="A295" s="2">
        <v>683</v>
      </c>
      <c r="B295" s="9" t="s">
        <v>66</v>
      </c>
      <c r="C295" s="18">
        <f t="shared" ref="C295:E295" si="59">SUM(C296)</f>
        <v>1000</v>
      </c>
      <c r="D295" s="18">
        <f t="shared" si="59"/>
        <v>1000</v>
      </c>
      <c r="E295" s="18">
        <f t="shared" si="59"/>
        <v>1000</v>
      </c>
    </row>
    <row r="296" spans="1:5" s="8" customFormat="1" ht="15" x14ac:dyDescent="0.25">
      <c r="A296" s="11">
        <v>6831</v>
      </c>
      <c r="B296" s="12" t="s">
        <v>66</v>
      </c>
      <c r="C296" s="13">
        <f t="shared" ref="C296:E296" si="60">SUM(C297:C302)</f>
        <v>1000</v>
      </c>
      <c r="D296" s="13">
        <f t="shared" si="60"/>
        <v>1000</v>
      </c>
      <c r="E296" s="13">
        <f t="shared" si="60"/>
        <v>1000</v>
      </c>
    </row>
    <row r="297" spans="1:5" s="8" customFormat="1" ht="15" x14ac:dyDescent="0.25">
      <c r="A297" s="11"/>
      <c r="B297" s="14">
        <v>3210</v>
      </c>
      <c r="C297" s="15"/>
      <c r="D297" s="15"/>
      <c r="E297" s="15"/>
    </row>
    <row r="298" spans="1:5" s="8" customFormat="1" ht="15" x14ac:dyDescent="0.25">
      <c r="A298" s="11"/>
      <c r="B298" s="14">
        <v>4910</v>
      </c>
      <c r="C298" s="15"/>
      <c r="D298" s="15"/>
      <c r="E298" s="15"/>
    </row>
    <row r="299" spans="1:5" s="8" customFormat="1" x14ac:dyDescent="0.3">
      <c r="A299" s="11"/>
      <c r="B299" s="14">
        <v>5410</v>
      </c>
      <c r="C299" s="15">
        <v>1000</v>
      </c>
      <c r="D299" s="15">
        <v>1000</v>
      </c>
      <c r="E299" s="15">
        <v>1000</v>
      </c>
    </row>
    <row r="300" spans="1:5" s="8" customFormat="1" ht="15" x14ac:dyDescent="0.25">
      <c r="A300" s="11"/>
      <c r="B300" s="14">
        <v>6210</v>
      </c>
      <c r="C300" s="15"/>
      <c r="D300" s="15"/>
      <c r="E300" s="15"/>
    </row>
    <row r="301" spans="1:5" s="8" customFormat="1" ht="15" x14ac:dyDescent="0.25">
      <c r="A301" s="11"/>
      <c r="B301" s="14">
        <v>7210</v>
      </c>
      <c r="C301" s="15"/>
      <c r="D301" s="15"/>
      <c r="E301" s="15"/>
    </row>
    <row r="302" spans="1:5" s="8" customFormat="1" ht="15" x14ac:dyDescent="0.25">
      <c r="A302" s="11"/>
      <c r="B302" s="14">
        <v>8210</v>
      </c>
      <c r="C302" s="15"/>
      <c r="D302" s="15"/>
      <c r="E302" s="15"/>
    </row>
    <row r="303" spans="1:5" s="8" customFormat="1" ht="15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3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3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ht="15" x14ac:dyDescent="0.25">
      <c r="A306" s="11"/>
      <c r="B306" s="14">
        <v>3210</v>
      </c>
      <c r="C306" s="15"/>
      <c r="D306" s="15"/>
      <c r="E306" s="15"/>
    </row>
    <row r="307" spans="1:5" s="8" customFormat="1" ht="15" x14ac:dyDescent="0.25">
      <c r="A307" s="11"/>
      <c r="B307" s="14">
        <v>4910</v>
      </c>
      <c r="C307" s="15"/>
      <c r="D307" s="15"/>
      <c r="E307" s="15"/>
    </row>
    <row r="308" spans="1:5" s="8" customFormat="1" ht="15" x14ac:dyDescent="0.25">
      <c r="A308" s="11"/>
      <c r="B308" s="14">
        <v>5410</v>
      </c>
      <c r="C308" s="15"/>
      <c r="D308" s="15"/>
      <c r="E308" s="15"/>
    </row>
    <row r="309" spans="1:5" s="8" customFormat="1" ht="15" x14ac:dyDescent="0.25">
      <c r="A309" s="11"/>
      <c r="B309" s="14">
        <v>6210</v>
      </c>
      <c r="C309" s="15"/>
      <c r="D309" s="15"/>
      <c r="E309" s="15"/>
    </row>
    <row r="310" spans="1:5" s="8" customFormat="1" ht="15" x14ac:dyDescent="0.25">
      <c r="A310" s="11"/>
      <c r="B310" s="14">
        <v>7210</v>
      </c>
      <c r="C310" s="15"/>
      <c r="D310" s="15"/>
      <c r="E310" s="15"/>
    </row>
    <row r="311" spans="1:5" s="8" customFormat="1" ht="15" x14ac:dyDescent="0.25">
      <c r="A311" s="11"/>
      <c r="B311" s="14">
        <v>8210</v>
      </c>
      <c r="C311" s="15"/>
      <c r="D311" s="15"/>
      <c r="E311" s="15"/>
    </row>
    <row r="312" spans="1:5" s="8" customFormat="1" x14ac:dyDescent="0.3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ht="15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ht="15" x14ac:dyDescent="0.25">
      <c r="A314" s="11"/>
      <c r="B314" s="14">
        <v>3210</v>
      </c>
      <c r="C314" s="15"/>
      <c r="D314" s="15"/>
      <c r="E314" s="15"/>
    </row>
    <row r="315" spans="1:5" s="8" customFormat="1" ht="15" x14ac:dyDescent="0.25">
      <c r="A315" s="11"/>
      <c r="B315" s="14">
        <v>4910</v>
      </c>
      <c r="C315" s="15"/>
      <c r="D315" s="15"/>
      <c r="E315" s="15"/>
    </row>
    <row r="316" spans="1:5" s="8" customFormat="1" ht="15" x14ac:dyDescent="0.25">
      <c r="A316" s="11"/>
      <c r="B316" s="14">
        <v>5410</v>
      </c>
      <c r="C316" s="15"/>
      <c r="D316" s="15"/>
      <c r="E316" s="15"/>
    </row>
    <row r="317" spans="1:5" s="8" customFormat="1" ht="15" x14ac:dyDescent="0.25">
      <c r="A317" s="11"/>
      <c r="B317" s="14">
        <v>6210</v>
      </c>
      <c r="C317" s="15"/>
      <c r="D317" s="15"/>
      <c r="E317" s="15"/>
    </row>
    <row r="318" spans="1:5" s="8" customFormat="1" ht="15" x14ac:dyDescent="0.25">
      <c r="A318" s="11"/>
      <c r="B318" s="14">
        <v>7210</v>
      </c>
      <c r="C318" s="15"/>
      <c r="D318" s="15"/>
      <c r="E318" s="15"/>
    </row>
    <row r="319" spans="1:5" s="8" customFormat="1" ht="15" x14ac:dyDescent="0.25">
      <c r="A319" s="11"/>
      <c r="B319" s="14">
        <v>8210</v>
      </c>
      <c r="C319" s="15"/>
      <c r="D319" s="15"/>
      <c r="E319" s="15"/>
    </row>
    <row r="320" spans="1:5" s="8" customFormat="1" ht="15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ht="15" x14ac:dyDescent="0.25">
      <c r="A321" s="11"/>
      <c r="B321" s="14">
        <v>3210</v>
      </c>
      <c r="C321" s="15"/>
      <c r="D321" s="15"/>
      <c r="E321" s="15"/>
    </row>
    <row r="322" spans="1:5" s="8" customFormat="1" ht="15" x14ac:dyDescent="0.25">
      <c r="A322" s="11"/>
      <c r="B322" s="14">
        <v>4910</v>
      </c>
      <c r="C322" s="15"/>
      <c r="D322" s="15"/>
      <c r="E322" s="15"/>
    </row>
    <row r="323" spans="1:5" s="8" customFormat="1" ht="15" x14ac:dyDescent="0.25">
      <c r="A323" s="11"/>
      <c r="B323" s="14">
        <v>5410</v>
      </c>
      <c r="C323" s="15"/>
      <c r="D323" s="15"/>
      <c r="E323" s="15"/>
    </row>
    <row r="324" spans="1:5" s="8" customFormat="1" x14ac:dyDescent="0.3">
      <c r="A324" s="11"/>
      <c r="B324" s="14">
        <v>6210</v>
      </c>
      <c r="C324" s="15"/>
      <c r="D324" s="15"/>
      <c r="E324" s="15"/>
    </row>
    <row r="325" spans="1:5" s="8" customFormat="1" x14ac:dyDescent="0.3">
      <c r="A325" s="11"/>
      <c r="B325" s="14">
        <v>7210</v>
      </c>
      <c r="C325" s="15"/>
      <c r="D325" s="15"/>
      <c r="E325" s="15"/>
    </row>
    <row r="326" spans="1:5" s="8" customFormat="1" x14ac:dyDescent="0.3">
      <c r="A326" s="11"/>
      <c r="B326" s="14">
        <v>8210</v>
      </c>
      <c r="C326" s="15"/>
      <c r="D326" s="15"/>
      <c r="E326" s="15"/>
    </row>
    <row r="327" spans="1:5" s="8" customFormat="1" x14ac:dyDescent="0.3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3">
      <c r="A328" s="11"/>
      <c r="B328" s="14">
        <v>3210</v>
      </c>
      <c r="C328" s="15"/>
      <c r="D328" s="15"/>
      <c r="E328" s="15"/>
    </row>
    <row r="329" spans="1:5" s="8" customFormat="1" x14ac:dyDescent="0.3">
      <c r="A329" s="11"/>
      <c r="B329" s="14">
        <v>4910</v>
      </c>
      <c r="C329" s="15"/>
      <c r="D329" s="15"/>
      <c r="E329" s="15"/>
    </row>
    <row r="330" spans="1:5" s="8" customFormat="1" x14ac:dyDescent="0.3">
      <c r="A330" s="11"/>
      <c r="B330" s="14">
        <v>5410</v>
      </c>
      <c r="C330" s="15"/>
      <c r="D330" s="15"/>
      <c r="E330" s="15"/>
    </row>
    <row r="331" spans="1:5" s="8" customFormat="1" x14ac:dyDescent="0.3">
      <c r="A331" s="11"/>
      <c r="B331" s="14">
        <v>6210</v>
      </c>
      <c r="C331" s="15"/>
      <c r="D331" s="15"/>
      <c r="E331" s="15"/>
    </row>
    <row r="332" spans="1:5" s="8" customFormat="1" x14ac:dyDescent="0.3">
      <c r="A332" s="11"/>
      <c r="B332" s="14">
        <v>7210</v>
      </c>
      <c r="C332" s="15"/>
      <c r="D332" s="15"/>
      <c r="E332" s="15"/>
    </row>
    <row r="333" spans="1:5" s="8" customFormat="1" x14ac:dyDescent="0.3">
      <c r="A333" s="11"/>
      <c r="B333" s="14">
        <v>8210</v>
      </c>
      <c r="C333" s="15"/>
      <c r="D333" s="15"/>
      <c r="E333" s="15"/>
    </row>
    <row r="334" spans="1:5" s="8" customFormat="1" x14ac:dyDescent="0.3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3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3">
      <c r="A336" s="11"/>
      <c r="B336" s="14">
        <v>3210</v>
      </c>
      <c r="C336" s="15"/>
      <c r="D336" s="15"/>
      <c r="E336" s="15"/>
    </row>
    <row r="337" spans="1:5" s="8" customFormat="1" x14ac:dyDescent="0.3">
      <c r="A337" s="11"/>
      <c r="B337" s="14">
        <v>4910</v>
      </c>
      <c r="C337" s="15"/>
      <c r="D337" s="15"/>
      <c r="E337" s="15"/>
    </row>
    <row r="338" spans="1:5" s="8" customFormat="1" x14ac:dyDescent="0.3">
      <c r="A338" s="11"/>
      <c r="B338" s="14">
        <v>5410</v>
      </c>
      <c r="C338" s="15"/>
      <c r="D338" s="15"/>
      <c r="E338" s="15"/>
    </row>
    <row r="339" spans="1:5" s="8" customFormat="1" x14ac:dyDescent="0.3">
      <c r="A339" s="11"/>
      <c r="B339" s="14">
        <v>6210</v>
      </c>
      <c r="C339" s="15"/>
      <c r="D339" s="15"/>
      <c r="E339" s="15"/>
    </row>
    <row r="340" spans="1:5" s="8" customFormat="1" x14ac:dyDescent="0.3">
      <c r="A340" s="11"/>
      <c r="B340" s="14">
        <v>7210</v>
      </c>
      <c r="C340" s="15"/>
      <c r="D340" s="15"/>
      <c r="E340" s="15"/>
    </row>
    <row r="341" spans="1:5" s="8" customFormat="1" x14ac:dyDescent="0.3">
      <c r="A341" s="11"/>
      <c r="B341" s="14">
        <v>8210</v>
      </c>
      <c r="C341" s="15"/>
      <c r="D341" s="15"/>
      <c r="E341" s="15"/>
    </row>
    <row r="342" spans="1:5" s="8" customFormat="1" x14ac:dyDescent="0.3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3">
      <c r="A343" s="11"/>
      <c r="B343" s="14">
        <v>3210</v>
      </c>
      <c r="C343" s="15"/>
      <c r="D343" s="15"/>
      <c r="E343" s="15"/>
    </row>
    <row r="344" spans="1:5" s="8" customFormat="1" x14ac:dyDescent="0.3">
      <c r="A344" s="11"/>
      <c r="B344" s="14">
        <v>4910</v>
      </c>
      <c r="C344" s="15"/>
      <c r="D344" s="15"/>
      <c r="E344" s="15"/>
    </row>
    <row r="345" spans="1:5" s="8" customFormat="1" x14ac:dyDescent="0.3">
      <c r="A345" s="11"/>
      <c r="B345" s="14">
        <v>5410</v>
      </c>
      <c r="C345" s="15"/>
      <c r="D345" s="15"/>
      <c r="E345" s="15"/>
    </row>
    <row r="346" spans="1:5" s="8" customFormat="1" x14ac:dyDescent="0.3">
      <c r="A346" s="11"/>
      <c r="B346" s="14">
        <v>6210</v>
      </c>
      <c r="C346" s="15"/>
      <c r="D346" s="15"/>
      <c r="E346" s="15"/>
    </row>
    <row r="347" spans="1:5" s="8" customFormat="1" x14ac:dyDescent="0.3">
      <c r="A347" s="11"/>
      <c r="B347" s="14">
        <v>7210</v>
      </c>
      <c r="C347" s="15"/>
      <c r="D347" s="15"/>
      <c r="E347" s="15"/>
    </row>
    <row r="348" spans="1:5" s="8" customFormat="1" x14ac:dyDescent="0.3">
      <c r="A348" s="11"/>
      <c r="B348" s="14">
        <v>8210</v>
      </c>
      <c r="C348" s="15"/>
      <c r="D348" s="15"/>
      <c r="E348" s="15"/>
    </row>
    <row r="349" spans="1:5" s="8" customFormat="1" x14ac:dyDescent="0.3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3">
      <c r="A350" s="11"/>
      <c r="B350" s="14">
        <v>3210</v>
      </c>
      <c r="C350" s="15"/>
      <c r="D350" s="15"/>
      <c r="E350" s="15"/>
    </row>
    <row r="351" spans="1:5" s="8" customFormat="1" x14ac:dyDescent="0.3">
      <c r="A351" s="11"/>
      <c r="B351" s="14">
        <v>4910</v>
      </c>
      <c r="C351" s="15"/>
      <c r="D351" s="15"/>
      <c r="E351" s="15"/>
    </row>
    <row r="352" spans="1:5" s="8" customFormat="1" x14ac:dyDescent="0.3">
      <c r="A352" s="11"/>
      <c r="B352" s="14">
        <v>5410</v>
      </c>
      <c r="C352" s="15"/>
      <c r="D352" s="15"/>
      <c r="E352" s="15"/>
    </row>
    <row r="353" spans="1:5" s="8" customFormat="1" x14ac:dyDescent="0.3">
      <c r="A353" s="11"/>
      <c r="B353" s="14">
        <v>6210</v>
      </c>
      <c r="C353" s="15"/>
      <c r="D353" s="15"/>
      <c r="E353" s="15"/>
    </row>
    <row r="354" spans="1:5" s="8" customFormat="1" x14ac:dyDescent="0.3">
      <c r="A354" s="11"/>
      <c r="B354" s="14">
        <v>7210</v>
      </c>
      <c r="C354" s="15"/>
      <c r="D354" s="15"/>
      <c r="E354" s="15"/>
    </row>
    <row r="355" spans="1:5" s="8" customFormat="1" x14ac:dyDescent="0.3">
      <c r="A355" s="11"/>
      <c r="B355" s="14">
        <v>8210</v>
      </c>
      <c r="C355" s="15"/>
      <c r="D355" s="15"/>
      <c r="E355" s="15"/>
    </row>
    <row r="356" spans="1:5" s="8" customFormat="1" x14ac:dyDescent="0.3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3">
      <c r="A357" s="11"/>
      <c r="B357" s="14">
        <v>3210</v>
      </c>
      <c r="C357" s="15"/>
      <c r="D357" s="15"/>
      <c r="E357" s="15"/>
    </row>
    <row r="358" spans="1:5" s="8" customFormat="1" x14ac:dyDescent="0.3">
      <c r="A358" s="11"/>
      <c r="B358" s="14">
        <v>4910</v>
      </c>
      <c r="C358" s="15"/>
      <c r="D358" s="15"/>
      <c r="E358" s="15"/>
    </row>
    <row r="359" spans="1:5" s="8" customFormat="1" x14ac:dyDescent="0.3">
      <c r="A359" s="11"/>
      <c r="B359" s="14">
        <v>5410</v>
      </c>
      <c r="C359" s="15"/>
      <c r="D359" s="15"/>
      <c r="E359" s="15"/>
    </row>
    <row r="360" spans="1:5" s="8" customFormat="1" x14ac:dyDescent="0.3">
      <c r="A360" s="11"/>
      <c r="B360" s="14">
        <v>6210</v>
      </c>
      <c r="C360" s="15"/>
      <c r="D360" s="15"/>
      <c r="E360" s="15"/>
    </row>
    <row r="361" spans="1:5" s="8" customFormat="1" x14ac:dyDescent="0.3">
      <c r="A361" s="11"/>
      <c r="B361" s="14">
        <v>7210</v>
      </c>
      <c r="C361" s="15"/>
      <c r="D361" s="15"/>
      <c r="E361" s="15"/>
    </row>
    <row r="362" spans="1:5" s="8" customFormat="1" x14ac:dyDescent="0.3">
      <c r="A362" s="11"/>
      <c r="B362" s="14">
        <v>8210</v>
      </c>
      <c r="C362" s="15"/>
      <c r="D362" s="15"/>
      <c r="E362" s="15"/>
    </row>
    <row r="363" spans="1:5" s="8" customFormat="1" x14ac:dyDescent="0.3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3">
      <c r="A364" s="11"/>
      <c r="B364" s="14">
        <v>3210</v>
      </c>
      <c r="C364" s="15"/>
      <c r="D364" s="15"/>
      <c r="E364" s="15"/>
    </row>
    <row r="365" spans="1:5" s="8" customFormat="1" x14ac:dyDescent="0.3">
      <c r="A365" s="11"/>
      <c r="B365" s="14">
        <v>4910</v>
      </c>
      <c r="C365" s="15"/>
      <c r="D365" s="15"/>
      <c r="E365" s="15"/>
    </row>
    <row r="366" spans="1:5" s="8" customFormat="1" x14ac:dyDescent="0.3">
      <c r="A366" s="11"/>
      <c r="B366" s="14">
        <v>5410</v>
      </c>
      <c r="C366" s="15"/>
      <c r="D366" s="15"/>
      <c r="E366" s="15"/>
    </row>
    <row r="367" spans="1:5" s="8" customFormat="1" x14ac:dyDescent="0.3">
      <c r="A367" s="11"/>
      <c r="B367" s="14">
        <v>6210</v>
      </c>
      <c r="C367" s="15"/>
      <c r="D367" s="15"/>
      <c r="E367" s="15"/>
    </row>
    <row r="368" spans="1:5" s="8" customFormat="1" x14ac:dyDescent="0.3">
      <c r="A368" s="11"/>
      <c r="B368" s="14">
        <v>7210</v>
      </c>
      <c r="C368" s="15"/>
      <c r="D368" s="15"/>
      <c r="E368" s="15"/>
    </row>
    <row r="369" spans="1:5" s="8" customFormat="1" x14ac:dyDescent="0.3">
      <c r="A369" s="11"/>
      <c r="B369" s="14">
        <v>8210</v>
      </c>
      <c r="C369" s="15"/>
      <c r="D369" s="15"/>
      <c r="E369" s="15"/>
    </row>
    <row r="370" spans="1:5" s="8" customFormat="1" x14ac:dyDescent="0.3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3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3">
      <c r="A372" s="11"/>
      <c r="B372" s="14">
        <v>3210</v>
      </c>
      <c r="C372" s="15"/>
      <c r="D372" s="15"/>
      <c r="E372" s="15"/>
    </row>
    <row r="373" spans="1:5" s="8" customFormat="1" x14ac:dyDescent="0.3">
      <c r="A373" s="11"/>
      <c r="B373" s="14">
        <v>4910</v>
      </c>
      <c r="C373" s="15"/>
      <c r="D373" s="15"/>
      <c r="E373" s="15"/>
    </row>
    <row r="374" spans="1:5" s="8" customFormat="1" x14ac:dyDescent="0.3">
      <c r="A374" s="11"/>
      <c r="B374" s="14">
        <v>5410</v>
      </c>
      <c r="C374" s="15"/>
      <c r="D374" s="15"/>
      <c r="E374" s="15"/>
    </row>
    <row r="375" spans="1:5" s="8" customFormat="1" x14ac:dyDescent="0.3">
      <c r="A375" s="11"/>
      <c r="B375" s="14">
        <v>6210</v>
      </c>
      <c r="C375" s="15"/>
      <c r="D375" s="15"/>
      <c r="E375" s="15"/>
    </row>
    <row r="376" spans="1:5" s="8" customFormat="1" x14ac:dyDescent="0.3">
      <c r="A376" s="11"/>
      <c r="B376" s="14">
        <v>7210</v>
      </c>
      <c r="C376" s="15"/>
      <c r="D376" s="15"/>
      <c r="E376" s="15"/>
    </row>
    <row r="377" spans="1:5" s="8" customFormat="1" x14ac:dyDescent="0.3">
      <c r="A377" s="11"/>
      <c r="B377" s="14">
        <v>8210</v>
      </c>
      <c r="C377" s="15"/>
      <c r="D377" s="15"/>
      <c r="E377" s="15"/>
    </row>
    <row r="378" spans="1:5" s="8" customFormat="1" x14ac:dyDescent="0.3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6.4" x14ac:dyDescent="0.3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6.4" x14ac:dyDescent="0.3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3">
      <c r="A381" s="11"/>
      <c r="B381" s="14">
        <v>3210</v>
      </c>
      <c r="C381" s="15"/>
      <c r="D381" s="15"/>
      <c r="E381" s="15"/>
    </row>
    <row r="382" spans="1:5" s="8" customFormat="1" x14ac:dyDescent="0.3">
      <c r="A382" s="11"/>
      <c r="B382" s="14">
        <v>4910</v>
      </c>
      <c r="C382" s="15"/>
      <c r="D382" s="15"/>
      <c r="E382" s="15"/>
    </row>
    <row r="383" spans="1:5" s="8" customFormat="1" x14ac:dyDescent="0.3">
      <c r="A383" s="11"/>
      <c r="B383" s="14">
        <v>5410</v>
      </c>
      <c r="C383" s="15"/>
      <c r="D383" s="15"/>
      <c r="E383" s="15"/>
    </row>
    <row r="384" spans="1:5" s="8" customFormat="1" x14ac:dyDescent="0.3">
      <c r="A384" s="11"/>
      <c r="B384" s="14">
        <v>6210</v>
      </c>
      <c r="C384" s="15"/>
      <c r="D384" s="15"/>
      <c r="E384" s="15"/>
    </row>
    <row r="385" spans="1:5" s="8" customFormat="1" x14ac:dyDescent="0.3">
      <c r="A385" s="11"/>
      <c r="B385" s="14">
        <v>7210</v>
      </c>
      <c r="C385" s="15"/>
      <c r="D385" s="15"/>
      <c r="E385" s="15"/>
    </row>
    <row r="386" spans="1:5" s="8" customFormat="1" x14ac:dyDescent="0.3">
      <c r="A386" s="11"/>
      <c r="B386" s="14">
        <v>8210</v>
      </c>
      <c r="C386" s="15"/>
      <c r="D386" s="15"/>
      <c r="E386" s="15"/>
    </row>
    <row r="387" spans="1:5" s="8" customFormat="1" ht="26.4" x14ac:dyDescent="0.3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3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3">
      <c r="A389" s="11"/>
      <c r="B389" s="14">
        <v>3210</v>
      </c>
      <c r="C389" s="15"/>
      <c r="D389" s="15"/>
      <c r="E389" s="15"/>
    </row>
    <row r="390" spans="1:5" s="8" customFormat="1" x14ac:dyDescent="0.3">
      <c r="A390" s="11"/>
      <c r="B390" s="14">
        <v>4910</v>
      </c>
      <c r="C390" s="15"/>
      <c r="D390" s="15"/>
      <c r="E390" s="15"/>
    </row>
    <row r="391" spans="1:5" s="8" customFormat="1" x14ac:dyDescent="0.3">
      <c r="A391" s="11"/>
      <c r="B391" s="14">
        <v>5410</v>
      </c>
      <c r="C391" s="15"/>
      <c r="D391" s="15"/>
      <c r="E391" s="15"/>
    </row>
    <row r="392" spans="1:5" s="8" customFormat="1" x14ac:dyDescent="0.3">
      <c r="A392" s="11"/>
      <c r="B392" s="14">
        <v>6210</v>
      </c>
      <c r="C392" s="15"/>
      <c r="D392" s="15"/>
      <c r="E392" s="15"/>
    </row>
    <row r="393" spans="1:5" s="8" customFormat="1" x14ac:dyDescent="0.3">
      <c r="A393" s="11"/>
      <c r="B393" s="14">
        <v>7210</v>
      </c>
      <c r="C393" s="15"/>
      <c r="D393" s="15"/>
      <c r="E393" s="15"/>
    </row>
    <row r="394" spans="1:5" s="8" customFormat="1" x14ac:dyDescent="0.3">
      <c r="A394" s="11"/>
      <c r="B394" s="14">
        <v>8210</v>
      </c>
      <c r="C394" s="15"/>
      <c r="D394" s="15"/>
      <c r="E394" s="15"/>
    </row>
    <row r="395" spans="1:5" s="8" customFormat="1" ht="26.4" x14ac:dyDescent="0.3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3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3">
      <c r="A397" s="11"/>
      <c r="B397" s="14">
        <v>3210</v>
      </c>
      <c r="C397" s="15"/>
      <c r="D397" s="15"/>
      <c r="E397" s="15"/>
    </row>
    <row r="398" spans="1:5" s="8" customFormat="1" x14ac:dyDescent="0.3">
      <c r="A398" s="11"/>
      <c r="B398" s="14">
        <v>4910</v>
      </c>
      <c r="C398" s="15"/>
      <c r="D398" s="15"/>
      <c r="E398" s="15"/>
    </row>
    <row r="399" spans="1:5" s="8" customFormat="1" x14ac:dyDescent="0.3">
      <c r="A399" s="11"/>
      <c r="B399" s="14">
        <v>5410</v>
      </c>
      <c r="C399" s="15"/>
      <c r="D399" s="15"/>
      <c r="E399" s="15"/>
    </row>
    <row r="400" spans="1:5" s="8" customFormat="1" x14ac:dyDescent="0.3">
      <c r="A400" s="11"/>
      <c r="B400" s="14">
        <v>6210</v>
      </c>
      <c r="C400" s="15"/>
      <c r="D400" s="15"/>
      <c r="E400" s="15"/>
    </row>
    <row r="401" spans="1:5" s="8" customFormat="1" x14ac:dyDescent="0.3">
      <c r="A401" s="11"/>
      <c r="B401" s="14">
        <v>7210</v>
      </c>
      <c r="C401" s="15"/>
      <c r="D401" s="15"/>
      <c r="E401" s="15"/>
    </row>
    <row r="402" spans="1:5" s="8" customFormat="1" x14ac:dyDescent="0.3">
      <c r="A402" s="11"/>
      <c r="B402" s="14">
        <v>8210</v>
      </c>
      <c r="C402" s="15"/>
      <c r="D402" s="15"/>
      <c r="E402" s="15"/>
    </row>
    <row r="403" spans="1:5" s="8" customFormat="1" ht="26.4" x14ac:dyDescent="0.3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3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3">
      <c r="A405" s="11"/>
      <c r="B405" s="14">
        <v>3210</v>
      </c>
      <c r="C405" s="15"/>
      <c r="D405" s="15"/>
      <c r="E405" s="15"/>
    </row>
    <row r="406" spans="1:5" s="8" customFormat="1" x14ac:dyDescent="0.3">
      <c r="A406" s="11"/>
      <c r="B406" s="14">
        <v>4910</v>
      </c>
      <c r="C406" s="15"/>
      <c r="D406" s="15"/>
      <c r="E406" s="15"/>
    </row>
    <row r="407" spans="1:5" s="8" customFormat="1" x14ac:dyDescent="0.3">
      <c r="A407" s="11"/>
      <c r="B407" s="14">
        <v>5410</v>
      </c>
      <c r="C407" s="15"/>
      <c r="D407" s="15"/>
      <c r="E407" s="15"/>
    </row>
    <row r="408" spans="1:5" s="8" customFormat="1" x14ac:dyDescent="0.3">
      <c r="A408" s="11"/>
      <c r="B408" s="14">
        <v>6210</v>
      </c>
      <c r="C408" s="15"/>
      <c r="D408" s="15"/>
      <c r="E408" s="15"/>
    </row>
    <row r="409" spans="1:5" s="8" customFormat="1" x14ac:dyDescent="0.3">
      <c r="A409" s="11"/>
      <c r="B409" s="14">
        <v>7210</v>
      </c>
      <c r="C409" s="15"/>
      <c r="D409" s="15"/>
      <c r="E409" s="15"/>
    </row>
    <row r="410" spans="1:5" s="8" customFormat="1" x14ac:dyDescent="0.3">
      <c r="A410" s="11"/>
      <c r="B410" s="14">
        <v>8210</v>
      </c>
      <c r="C410" s="15"/>
      <c r="D410" s="15"/>
      <c r="E410" s="15"/>
    </row>
    <row r="411" spans="1:5" s="8" customFormat="1" x14ac:dyDescent="0.3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3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3">
      <c r="A413" s="11"/>
      <c r="B413" s="14">
        <v>3210</v>
      </c>
      <c r="C413" s="15"/>
      <c r="D413" s="15"/>
      <c r="E413" s="15"/>
    </row>
    <row r="414" spans="1:5" s="8" customFormat="1" x14ac:dyDescent="0.3">
      <c r="A414" s="11"/>
      <c r="B414" s="14">
        <v>4910</v>
      </c>
      <c r="C414" s="15"/>
      <c r="D414" s="15"/>
      <c r="E414" s="15"/>
    </row>
    <row r="415" spans="1:5" s="8" customFormat="1" x14ac:dyDescent="0.3">
      <c r="A415" s="11"/>
      <c r="B415" s="14">
        <v>5410</v>
      </c>
      <c r="C415" s="15"/>
      <c r="D415" s="15"/>
      <c r="E415" s="15"/>
    </row>
    <row r="416" spans="1:5" s="8" customFormat="1" x14ac:dyDescent="0.3">
      <c r="A416" s="11"/>
      <c r="B416" s="14">
        <v>6210</v>
      </c>
      <c r="C416" s="15"/>
      <c r="D416" s="15"/>
      <c r="E416" s="15"/>
    </row>
    <row r="417" spans="1:5" s="8" customFormat="1" x14ac:dyDescent="0.3">
      <c r="A417" s="11"/>
      <c r="B417" s="14">
        <v>7210</v>
      </c>
      <c r="C417" s="15"/>
      <c r="D417" s="15"/>
      <c r="E417" s="15"/>
    </row>
    <row r="418" spans="1:5" s="8" customFormat="1" x14ac:dyDescent="0.3">
      <c r="A418" s="11"/>
      <c r="B418" s="14">
        <v>8210</v>
      </c>
      <c r="C418" s="15"/>
      <c r="D418" s="15"/>
      <c r="E418" s="15"/>
    </row>
    <row r="419" spans="1:5" s="8" customFormat="1" x14ac:dyDescent="0.3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3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3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3">
      <c r="A422" s="11"/>
      <c r="B422" s="14">
        <v>3210</v>
      </c>
      <c r="C422" s="15"/>
      <c r="D422" s="15"/>
      <c r="E422" s="15"/>
    </row>
    <row r="423" spans="1:5" s="8" customFormat="1" x14ac:dyDescent="0.3">
      <c r="A423" s="11"/>
      <c r="B423" s="14">
        <v>4910</v>
      </c>
      <c r="C423" s="15"/>
      <c r="D423" s="15"/>
      <c r="E423" s="15"/>
    </row>
    <row r="424" spans="1:5" s="8" customFormat="1" x14ac:dyDescent="0.3">
      <c r="A424" s="11"/>
      <c r="B424" s="14">
        <v>5410</v>
      </c>
      <c r="C424" s="15"/>
      <c r="D424" s="15"/>
      <c r="E424" s="15"/>
    </row>
    <row r="425" spans="1:5" s="8" customFormat="1" x14ac:dyDescent="0.3">
      <c r="A425" s="11"/>
      <c r="B425" s="14">
        <v>6210</v>
      </c>
      <c r="C425" s="15"/>
      <c r="D425" s="15"/>
      <c r="E425" s="15"/>
    </row>
    <row r="426" spans="1:5" s="8" customFormat="1" x14ac:dyDescent="0.3">
      <c r="A426" s="11"/>
      <c r="B426" s="14">
        <v>7210</v>
      </c>
      <c r="C426" s="15"/>
      <c r="D426" s="15"/>
      <c r="E426" s="15"/>
    </row>
    <row r="427" spans="1:5" s="8" customFormat="1" x14ac:dyDescent="0.3">
      <c r="A427" s="11"/>
      <c r="B427" s="14">
        <v>8210</v>
      </c>
      <c r="C427" s="15"/>
      <c r="D427" s="15"/>
      <c r="E427" s="15"/>
    </row>
    <row r="428" spans="1:5" s="8" customFormat="1" x14ac:dyDescent="0.3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3">
      <c r="A429" s="11"/>
      <c r="B429" s="14">
        <v>3210</v>
      </c>
      <c r="C429" s="15"/>
      <c r="D429" s="15"/>
      <c r="E429" s="15"/>
    </row>
    <row r="430" spans="1:5" s="8" customFormat="1" x14ac:dyDescent="0.3">
      <c r="A430" s="11"/>
      <c r="B430" s="14">
        <v>4910</v>
      </c>
      <c r="C430" s="15"/>
      <c r="D430" s="15"/>
      <c r="E430" s="15"/>
    </row>
    <row r="431" spans="1:5" s="8" customFormat="1" x14ac:dyDescent="0.3">
      <c r="A431" s="11"/>
      <c r="B431" s="14">
        <v>5410</v>
      </c>
      <c r="C431" s="15"/>
      <c r="D431" s="15"/>
      <c r="E431" s="15"/>
    </row>
    <row r="432" spans="1:5" s="8" customFormat="1" x14ac:dyDescent="0.3">
      <c r="A432" s="11"/>
      <c r="B432" s="14">
        <v>6210</v>
      </c>
      <c r="C432" s="15"/>
      <c r="D432" s="15"/>
      <c r="E432" s="15"/>
    </row>
    <row r="433" spans="1:6" s="8" customFormat="1" x14ac:dyDescent="0.3">
      <c r="A433" s="11"/>
      <c r="B433" s="14">
        <v>7210</v>
      </c>
      <c r="C433" s="15"/>
      <c r="D433" s="15"/>
      <c r="E433" s="15"/>
    </row>
    <row r="434" spans="1:6" s="8" customFormat="1" x14ac:dyDescent="0.3">
      <c r="A434" s="11"/>
      <c r="B434" s="14">
        <v>8210</v>
      </c>
      <c r="C434" s="15"/>
      <c r="D434" s="15"/>
      <c r="E434" s="15"/>
    </row>
    <row r="435" spans="1:6" s="8" customFormat="1" x14ac:dyDescent="0.3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3934278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3934278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3934278</v>
      </c>
    </row>
    <row r="436" spans="1:6" s="8" customFormat="1" x14ac:dyDescent="0.3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3">
      <c r="A437" s="31"/>
      <c r="B437" s="32"/>
      <c r="C437" s="33"/>
      <c r="D437" s="33"/>
      <c r="E437" s="33"/>
    </row>
    <row r="438" spans="1:6" s="8" customFormat="1" x14ac:dyDescent="0.3">
      <c r="A438" s="31"/>
      <c r="B438" s="22" t="s">
        <v>98</v>
      </c>
      <c r="C438" s="34">
        <f>C3</f>
        <v>3934278</v>
      </c>
      <c r="D438" s="34">
        <f>D3</f>
        <v>3934278</v>
      </c>
      <c r="E438" s="34">
        <f>E3</f>
        <v>3934278</v>
      </c>
    </row>
    <row r="439" spans="1:6" s="8" customFormat="1" x14ac:dyDescent="0.3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3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3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3.2" x14ac:dyDescent="0.25">
      <c r="A442" s="31"/>
      <c r="B442" s="36" t="s">
        <v>102</v>
      </c>
      <c r="C442" s="37">
        <f t="shared" ref="C442:E442" si="93">SUM(C438:C441)</f>
        <v>3934278</v>
      </c>
      <c r="D442" s="37">
        <f t="shared" si="93"/>
        <v>3934278</v>
      </c>
      <c r="E442" s="37">
        <f t="shared" si="93"/>
        <v>3934278</v>
      </c>
    </row>
    <row r="443" spans="1:6" x14ac:dyDescent="0.3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3">
      <c r="B444" s="32"/>
      <c r="C444" s="33"/>
      <c r="D444" s="33"/>
      <c r="E444" s="33"/>
    </row>
    <row r="445" spans="1:6" ht="20.399999999999999" x14ac:dyDescent="0.3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3">
      <c r="A446" s="42">
        <v>11</v>
      </c>
      <c r="B446" s="5">
        <v>11</v>
      </c>
      <c r="C446" s="43">
        <f t="shared" ref="C446:E457" si="94">SUMIF($B$5:$B$435,$B446,C$5:C$435)</f>
        <v>125800</v>
      </c>
      <c r="D446" s="43">
        <f t="shared" si="94"/>
        <v>125800</v>
      </c>
      <c r="E446" s="43">
        <f t="shared" si="94"/>
        <v>125800</v>
      </c>
      <c r="F446" t="s">
        <v>105</v>
      </c>
    </row>
    <row r="447" spans="1:6" x14ac:dyDescent="0.3">
      <c r="A447" s="44">
        <v>12</v>
      </c>
      <c r="B447" s="45">
        <v>12</v>
      </c>
      <c r="C447" s="43">
        <f t="shared" si="94"/>
        <v>405015</v>
      </c>
      <c r="D447" s="43">
        <f t="shared" si="94"/>
        <v>405015</v>
      </c>
      <c r="E447" s="43">
        <f t="shared" si="94"/>
        <v>405015</v>
      </c>
      <c r="F447" t="s">
        <v>106</v>
      </c>
    </row>
    <row r="448" spans="1:6" x14ac:dyDescent="0.3">
      <c r="A448" s="44">
        <v>51</v>
      </c>
      <c r="B448" s="26">
        <v>5103</v>
      </c>
      <c r="C448" s="43">
        <f t="shared" si="94"/>
        <v>200</v>
      </c>
      <c r="D448" s="43">
        <f t="shared" si="94"/>
        <v>200</v>
      </c>
      <c r="E448" s="43">
        <f t="shared" si="94"/>
        <v>200</v>
      </c>
      <c r="F448" t="s">
        <v>107</v>
      </c>
    </row>
    <row r="449" spans="1:6" x14ac:dyDescent="0.3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3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3">
      <c r="A451" s="44">
        <v>52</v>
      </c>
      <c r="B451" s="26">
        <v>5212</v>
      </c>
      <c r="C451" s="43">
        <f t="shared" si="94"/>
        <v>8500</v>
      </c>
      <c r="D451" s="43">
        <f t="shared" si="94"/>
        <v>8500</v>
      </c>
      <c r="E451" s="43">
        <f t="shared" si="94"/>
        <v>8500</v>
      </c>
      <c r="F451" t="s">
        <v>108</v>
      </c>
    </row>
    <row r="452" spans="1:6" x14ac:dyDescent="0.3">
      <c r="A452" s="44">
        <v>32</v>
      </c>
      <c r="B452" s="14">
        <v>3210</v>
      </c>
      <c r="C452" s="43">
        <f t="shared" si="94"/>
        <v>15000</v>
      </c>
      <c r="D452" s="43">
        <f t="shared" si="94"/>
        <v>15000</v>
      </c>
      <c r="E452" s="43">
        <f t="shared" si="94"/>
        <v>15000</v>
      </c>
      <c r="F452" t="s">
        <v>109</v>
      </c>
    </row>
    <row r="453" spans="1:6" x14ac:dyDescent="0.3">
      <c r="A453" s="44">
        <v>49</v>
      </c>
      <c r="B453" s="14">
        <v>4910</v>
      </c>
      <c r="C453" s="43">
        <f t="shared" si="94"/>
        <v>13000</v>
      </c>
      <c r="D453" s="43">
        <f t="shared" si="94"/>
        <v>13000</v>
      </c>
      <c r="E453" s="43">
        <f t="shared" si="94"/>
        <v>13000</v>
      </c>
      <c r="F453" t="s">
        <v>110</v>
      </c>
    </row>
    <row r="454" spans="1:6" x14ac:dyDescent="0.3">
      <c r="A454" s="44">
        <v>54</v>
      </c>
      <c r="B454" s="14">
        <v>5410</v>
      </c>
      <c r="C454" s="43">
        <f t="shared" si="94"/>
        <v>3362763</v>
      </c>
      <c r="D454" s="43">
        <f t="shared" si="94"/>
        <v>3362763</v>
      </c>
      <c r="E454" s="43">
        <f t="shared" si="94"/>
        <v>3362763</v>
      </c>
      <c r="F454" t="s">
        <v>111</v>
      </c>
    </row>
    <row r="455" spans="1:6" ht="32.25" customHeight="1" x14ac:dyDescent="0.3">
      <c r="A455" s="44">
        <v>62</v>
      </c>
      <c r="B455" s="14">
        <v>6210</v>
      </c>
      <c r="C455" s="43">
        <f t="shared" si="94"/>
        <v>4000</v>
      </c>
      <c r="D455" s="43">
        <f t="shared" si="94"/>
        <v>4000</v>
      </c>
      <c r="E455" s="43">
        <f t="shared" si="94"/>
        <v>4000</v>
      </c>
      <c r="F455" t="s">
        <v>112</v>
      </c>
    </row>
    <row r="456" spans="1:6" x14ac:dyDescent="0.3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3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3">
      <c r="A458" s="46"/>
      <c r="B458" s="47" t="s">
        <v>102</v>
      </c>
      <c r="C458" s="48">
        <f>SUM(C446:C457)</f>
        <v>3934278</v>
      </c>
      <c r="D458" s="48">
        <f>SUM(D446:D457)</f>
        <v>3934278</v>
      </c>
      <c r="E458" s="48">
        <f>SUM(E446:E457)</f>
        <v>3934278</v>
      </c>
    </row>
    <row r="459" spans="1:6" x14ac:dyDescent="0.3">
      <c r="B459" s="49"/>
      <c r="C459" s="43"/>
      <c r="D459" s="43"/>
      <c r="E459" s="43"/>
    </row>
    <row r="460" spans="1:6" ht="20.399999999999999" x14ac:dyDescent="0.3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3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3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3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3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3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3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3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3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3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3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3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3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3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3">
      <c r="A474" s="53"/>
      <c r="B474" s="54"/>
      <c r="C474" s="55"/>
      <c r="D474" s="55"/>
      <c r="E474" s="55"/>
    </row>
    <row r="475" spans="1:5" s="56" customFormat="1" x14ac:dyDescent="0.3">
      <c r="A475" s="53"/>
      <c r="B475" s="54"/>
      <c r="C475" s="55"/>
      <c r="D475" s="55"/>
      <c r="E475" s="55"/>
    </row>
    <row r="476" spans="1:5" s="56" customFormat="1" x14ac:dyDescent="0.3">
      <c r="A476" s="53"/>
      <c r="B476" s="54"/>
      <c r="C476" s="55"/>
      <c r="D476" s="55"/>
      <c r="E476" s="55"/>
    </row>
    <row r="477" spans="1:5" s="56" customFormat="1" x14ac:dyDescent="0.3">
      <c r="A477" s="53"/>
      <c r="B477" s="54"/>
      <c r="C477" s="55"/>
      <c r="D477" s="55"/>
      <c r="E477" s="55"/>
    </row>
    <row r="478" spans="1:5" s="56" customFormat="1" x14ac:dyDescent="0.3">
      <c r="A478" s="53"/>
      <c r="B478" s="54"/>
      <c r="C478" s="55"/>
      <c r="D478" s="55"/>
      <c r="E478" s="55"/>
    </row>
    <row r="479" spans="1:5" s="56" customFormat="1" x14ac:dyDescent="0.3">
      <c r="A479" s="53"/>
      <c r="B479" s="54"/>
      <c r="C479" s="55"/>
      <c r="D479" s="55"/>
      <c r="E479" s="55"/>
    </row>
    <row r="480" spans="1:5" s="56" customFormat="1" x14ac:dyDescent="0.3">
      <c r="A480" s="53"/>
      <c r="B480" s="54"/>
      <c r="C480" s="55"/>
      <c r="D480" s="55"/>
      <c r="E480" s="55"/>
    </row>
    <row r="481" spans="1:5" s="56" customFormat="1" x14ac:dyDescent="0.3">
      <c r="A481" s="53"/>
      <c r="B481" s="54"/>
      <c r="C481" s="55"/>
      <c r="D481" s="55"/>
      <c r="E481" s="55"/>
    </row>
    <row r="482" spans="1:5" s="56" customFormat="1" x14ac:dyDescent="0.3">
      <c r="A482" s="53"/>
      <c r="B482" s="54"/>
      <c r="C482" s="55"/>
      <c r="D482" s="55"/>
      <c r="E482" s="55"/>
    </row>
    <row r="483" spans="1:5" s="56" customFormat="1" x14ac:dyDescent="0.3">
      <c r="A483" s="53"/>
      <c r="B483" s="54"/>
      <c r="C483" s="55"/>
      <c r="D483" s="55"/>
      <c r="E483" s="55"/>
    </row>
    <row r="484" spans="1:5" s="56" customFormat="1" x14ac:dyDescent="0.3">
      <c r="A484" s="53"/>
      <c r="B484" s="54"/>
      <c r="C484" s="55"/>
      <c r="D484" s="55"/>
      <c r="E484" s="55"/>
    </row>
    <row r="485" spans="1:5" s="56" customFormat="1" x14ac:dyDescent="0.3">
      <c r="A485" s="53"/>
      <c r="B485" s="54"/>
      <c r="C485" s="55"/>
      <c r="D485" s="55"/>
      <c r="E485" s="55"/>
    </row>
    <row r="486" spans="1:5" s="56" customFormat="1" x14ac:dyDescent="0.3">
      <c r="A486" s="53"/>
      <c r="B486" s="54"/>
      <c r="C486" s="55"/>
      <c r="D486" s="55"/>
      <c r="E486" s="55"/>
    </row>
    <row r="487" spans="1:5" s="56" customFormat="1" x14ac:dyDescent="0.3">
      <c r="A487" s="53"/>
      <c r="B487" s="54"/>
      <c r="C487" s="55"/>
      <c r="D487" s="55"/>
      <c r="E487" s="55"/>
    </row>
    <row r="488" spans="1:5" s="56" customFormat="1" x14ac:dyDescent="0.3">
      <c r="A488" s="53"/>
      <c r="B488" s="54"/>
      <c r="C488" s="55"/>
      <c r="D488" s="55"/>
      <c r="E488" s="55"/>
    </row>
    <row r="489" spans="1:5" s="56" customFormat="1" x14ac:dyDescent="0.3">
      <c r="A489" s="53"/>
      <c r="B489" s="54"/>
      <c r="C489" s="55"/>
      <c r="D489" s="55"/>
      <c r="E489" s="55"/>
    </row>
    <row r="490" spans="1:5" s="56" customFormat="1" x14ac:dyDescent="0.3">
      <c r="A490" s="53"/>
      <c r="B490" s="54"/>
      <c r="C490" s="55"/>
      <c r="D490" s="55"/>
      <c r="E490" s="55"/>
    </row>
    <row r="491" spans="1:5" s="56" customFormat="1" x14ac:dyDescent="0.3">
      <c r="A491" s="53"/>
      <c r="B491" s="54"/>
      <c r="C491" s="55"/>
      <c r="D491" s="55"/>
      <c r="E491" s="55"/>
    </row>
    <row r="492" spans="1:5" s="56" customFormat="1" x14ac:dyDescent="0.3">
      <c r="A492" s="53"/>
      <c r="B492" s="54"/>
      <c r="C492" s="55"/>
      <c r="D492" s="55"/>
      <c r="E492" s="55"/>
    </row>
    <row r="493" spans="1:5" s="56" customFormat="1" x14ac:dyDescent="0.3">
      <c r="A493" s="53"/>
      <c r="B493" s="54"/>
      <c r="C493" s="55"/>
      <c r="D493" s="55"/>
      <c r="E493" s="55"/>
    </row>
    <row r="494" spans="1:5" s="56" customFormat="1" x14ac:dyDescent="0.3">
      <c r="A494" s="53"/>
      <c r="B494" s="54"/>
      <c r="C494" s="55"/>
      <c r="D494" s="55"/>
      <c r="E494" s="55"/>
    </row>
    <row r="495" spans="1:5" s="56" customFormat="1" x14ac:dyDescent="0.3">
      <c r="A495" s="53"/>
      <c r="B495" s="54"/>
      <c r="C495" s="55"/>
      <c r="D495" s="55"/>
      <c r="E495" s="55"/>
    </row>
    <row r="496" spans="1:5" s="56" customFormat="1" x14ac:dyDescent="0.3">
      <c r="A496" s="53"/>
      <c r="B496" s="54"/>
      <c r="C496" s="55"/>
      <c r="D496" s="55"/>
      <c r="E496" s="55"/>
    </row>
    <row r="497" spans="1:5" s="56" customFormat="1" x14ac:dyDescent="0.3">
      <c r="A497" s="53"/>
      <c r="B497" s="54"/>
      <c r="C497" s="55"/>
      <c r="D497" s="55"/>
      <c r="E497" s="55"/>
    </row>
    <row r="498" spans="1:5" s="56" customFormat="1" x14ac:dyDescent="0.3">
      <c r="A498" s="53"/>
      <c r="B498" s="54"/>
      <c r="C498" s="55"/>
      <c r="D498" s="55"/>
      <c r="E498" s="55"/>
    </row>
    <row r="499" spans="1:5" s="56" customFormat="1" x14ac:dyDescent="0.3">
      <c r="A499" s="53"/>
      <c r="B499" s="54"/>
      <c r="C499" s="55"/>
      <c r="D499" s="55"/>
      <c r="E499" s="55"/>
    </row>
    <row r="500" spans="1:5" s="56" customFormat="1" x14ac:dyDescent="0.3">
      <c r="A500" s="53"/>
      <c r="B500" s="54"/>
      <c r="C500" s="55"/>
      <c r="D500" s="55"/>
      <c r="E500" s="55"/>
    </row>
    <row r="501" spans="1:5" s="56" customFormat="1" x14ac:dyDescent="0.3">
      <c r="A501" s="53"/>
      <c r="B501" s="54"/>
      <c r="C501" s="55"/>
      <c r="D501" s="55"/>
      <c r="E501" s="55"/>
    </row>
    <row r="502" spans="1:5" s="56" customFormat="1" x14ac:dyDescent="0.3">
      <c r="A502" s="53"/>
      <c r="B502" s="54"/>
      <c r="C502" s="55"/>
      <c r="D502" s="55"/>
      <c r="E502" s="55"/>
    </row>
    <row r="503" spans="1:5" s="56" customFormat="1" x14ac:dyDescent="0.3">
      <c r="A503" s="53"/>
      <c r="B503" s="54"/>
      <c r="C503" s="55"/>
      <c r="D503" s="55"/>
      <c r="E503" s="55"/>
    </row>
    <row r="504" spans="1:5" s="56" customFormat="1" x14ac:dyDescent="0.3">
      <c r="A504" s="53"/>
      <c r="B504" s="54"/>
      <c r="C504" s="55"/>
      <c r="D504" s="55"/>
      <c r="E504" s="55"/>
    </row>
    <row r="505" spans="1:5" s="56" customFormat="1" x14ac:dyDescent="0.3">
      <c r="A505" s="53"/>
      <c r="B505" s="54"/>
      <c r="C505" s="55"/>
      <c r="D505" s="55"/>
      <c r="E505" s="55"/>
    </row>
    <row r="506" spans="1:5" s="56" customFormat="1" x14ac:dyDescent="0.3">
      <c r="A506" s="53"/>
      <c r="B506" s="54"/>
      <c r="C506" s="55"/>
      <c r="D506" s="55"/>
      <c r="E506" s="55"/>
    </row>
    <row r="507" spans="1:5" s="56" customFormat="1" x14ac:dyDescent="0.3">
      <c r="A507" s="53"/>
      <c r="B507" s="54"/>
      <c r="C507" s="55"/>
      <c r="D507" s="55"/>
      <c r="E507" s="55"/>
    </row>
    <row r="508" spans="1:5" s="56" customFormat="1" x14ac:dyDescent="0.3">
      <c r="A508" s="53"/>
      <c r="B508" s="54"/>
      <c r="C508" s="55"/>
      <c r="D508" s="55"/>
      <c r="E508" s="55"/>
    </row>
    <row r="509" spans="1:5" s="56" customFormat="1" x14ac:dyDescent="0.3">
      <c r="A509" s="53"/>
      <c r="B509" s="54"/>
      <c r="C509" s="55"/>
      <c r="D509" s="55"/>
      <c r="E509" s="55"/>
    </row>
    <row r="510" spans="1:5" s="56" customFormat="1" x14ac:dyDescent="0.3">
      <c r="A510" s="53"/>
      <c r="B510" s="54"/>
      <c r="C510" s="55"/>
      <c r="D510" s="55"/>
      <c r="E510" s="55"/>
    </row>
    <row r="511" spans="1:5" s="56" customFormat="1" x14ac:dyDescent="0.3">
      <c r="A511" s="53"/>
      <c r="B511" s="54"/>
      <c r="C511" s="55"/>
      <c r="D511" s="55"/>
      <c r="E511" s="55"/>
    </row>
    <row r="512" spans="1:5" s="56" customFormat="1" x14ac:dyDescent="0.3">
      <c r="A512" s="53"/>
      <c r="B512" s="54"/>
      <c r="C512" s="55"/>
      <c r="D512" s="55"/>
      <c r="E512" s="55"/>
    </row>
    <row r="513" spans="1:5" s="56" customFormat="1" x14ac:dyDescent="0.3">
      <c r="A513" s="53"/>
      <c r="B513" s="54"/>
      <c r="C513" s="55"/>
      <c r="D513" s="55"/>
      <c r="E513" s="55"/>
    </row>
    <row r="514" spans="1:5" s="56" customFormat="1" x14ac:dyDescent="0.3">
      <c r="A514" s="53"/>
      <c r="B514" s="54"/>
      <c r="C514" s="55"/>
      <c r="D514" s="55"/>
      <c r="E514" s="55"/>
    </row>
    <row r="515" spans="1:5" s="56" customFormat="1" x14ac:dyDescent="0.3">
      <c r="A515" s="53"/>
      <c r="B515" s="54"/>
      <c r="C515" s="55"/>
      <c r="D515" s="55"/>
      <c r="E515" s="55"/>
    </row>
    <row r="516" spans="1:5" s="56" customFormat="1" x14ac:dyDescent="0.3">
      <c r="A516" s="53"/>
      <c r="B516" s="54"/>
      <c r="C516" s="55"/>
      <c r="D516" s="55"/>
      <c r="E516" s="55"/>
    </row>
    <row r="517" spans="1:5" s="56" customFormat="1" x14ac:dyDescent="0.3">
      <c r="A517" s="53"/>
      <c r="B517" s="54"/>
      <c r="C517" s="55"/>
      <c r="D517" s="55"/>
      <c r="E517" s="55"/>
    </row>
    <row r="518" spans="1:5" s="56" customFormat="1" x14ac:dyDescent="0.3">
      <c r="A518" s="53"/>
      <c r="B518" s="54"/>
      <c r="C518" s="55"/>
      <c r="D518" s="55"/>
      <c r="E518" s="55"/>
    </row>
    <row r="519" spans="1:5" s="56" customFormat="1" x14ac:dyDescent="0.3">
      <c r="A519" s="53"/>
      <c r="B519" s="54"/>
      <c r="C519" s="55"/>
      <c r="D519" s="55"/>
      <c r="E519" s="55"/>
    </row>
    <row r="520" spans="1:5" s="56" customFormat="1" x14ac:dyDescent="0.3">
      <c r="A520" s="53"/>
      <c r="B520" s="54"/>
      <c r="C520" s="55"/>
      <c r="D520" s="55"/>
      <c r="E520" s="55"/>
    </row>
    <row r="521" spans="1:5" s="56" customFormat="1" x14ac:dyDescent="0.3">
      <c r="A521" s="53"/>
      <c r="B521" s="54"/>
      <c r="C521" s="55"/>
      <c r="D521" s="55"/>
      <c r="E521" s="55"/>
    </row>
    <row r="522" spans="1:5" s="56" customFormat="1" x14ac:dyDescent="0.3">
      <c r="A522" s="53"/>
      <c r="B522" s="54"/>
      <c r="C522" s="55"/>
      <c r="D522" s="55"/>
      <c r="E522" s="55"/>
    </row>
    <row r="523" spans="1:5" s="56" customFormat="1" x14ac:dyDescent="0.3">
      <c r="A523" s="53"/>
      <c r="B523" s="54"/>
      <c r="C523" s="55"/>
      <c r="D523" s="55"/>
      <c r="E523" s="55"/>
    </row>
    <row r="524" spans="1:5" s="56" customFormat="1" x14ac:dyDescent="0.3">
      <c r="A524" s="53"/>
      <c r="B524" s="54"/>
      <c r="C524" s="55"/>
      <c r="D524" s="55"/>
      <c r="E524" s="55"/>
    </row>
    <row r="525" spans="1:5" s="56" customFormat="1" x14ac:dyDescent="0.3">
      <c r="A525" s="53"/>
      <c r="B525" s="54"/>
      <c r="C525" s="55"/>
      <c r="D525" s="55"/>
      <c r="E525" s="55"/>
    </row>
    <row r="526" spans="1:5" s="56" customFormat="1" x14ac:dyDescent="0.3">
      <c r="A526" s="53"/>
      <c r="B526" s="54"/>
      <c r="C526" s="55"/>
      <c r="D526" s="55"/>
      <c r="E526" s="55"/>
    </row>
    <row r="527" spans="1:5" s="56" customFormat="1" x14ac:dyDescent="0.3">
      <c r="A527" s="53"/>
      <c r="B527" s="54"/>
      <c r="C527" s="55"/>
      <c r="D527" s="55"/>
      <c r="E527" s="55"/>
    </row>
    <row r="528" spans="1:5" s="56" customFormat="1" x14ac:dyDescent="0.3">
      <c r="A528" s="53"/>
      <c r="B528" s="54"/>
      <c r="C528" s="55"/>
      <c r="D528" s="55"/>
      <c r="E528" s="55"/>
    </row>
    <row r="529" spans="1:5" s="56" customFormat="1" x14ac:dyDescent="0.3">
      <c r="A529" s="53"/>
      <c r="B529" s="54"/>
      <c r="C529" s="55"/>
      <c r="D529" s="55"/>
      <c r="E529" s="55"/>
    </row>
    <row r="530" spans="1:5" s="56" customFormat="1" x14ac:dyDescent="0.3">
      <c r="A530" s="53"/>
      <c r="B530" s="54"/>
      <c r="C530" s="55"/>
      <c r="D530" s="55"/>
      <c r="E530" s="55"/>
    </row>
    <row r="531" spans="1:5" s="56" customFormat="1" x14ac:dyDescent="0.3">
      <c r="A531" s="53"/>
      <c r="B531" s="54"/>
      <c r="C531" s="55"/>
      <c r="D531" s="55"/>
      <c r="E531" s="55"/>
    </row>
    <row r="532" spans="1:5" s="56" customFormat="1" x14ac:dyDescent="0.3">
      <c r="A532" s="53"/>
      <c r="B532" s="54"/>
      <c r="C532" s="55"/>
      <c r="D532" s="55"/>
      <c r="E532" s="55"/>
    </row>
    <row r="533" spans="1:5" s="56" customFormat="1" x14ac:dyDescent="0.3">
      <c r="A533" s="53"/>
      <c r="B533" s="54"/>
      <c r="C533" s="55"/>
      <c r="D533" s="55"/>
      <c r="E533" s="55"/>
    </row>
    <row r="534" spans="1:5" s="56" customFormat="1" x14ac:dyDescent="0.3">
      <c r="A534" s="53"/>
      <c r="B534" s="54"/>
      <c r="C534" s="55"/>
      <c r="D534" s="55"/>
      <c r="E534" s="55"/>
    </row>
    <row r="535" spans="1:5" s="56" customFormat="1" x14ac:dyDescent="0.3">
      <c r="A535" s="53"/>
      <c r="B535" s="54"/>
      <c r="C535" s="55"/>
      <c r="D535" s="55"/>
      <c r="E535" s="55"/>
    </row>
    <row r="536" spans="1:5" s="56" customFormat="1" x14ac:dyDescent="0.3">
      <c r="A536" s="53"/>
      <c r="B536" s="54"/>
      <c r="C536" s="55"/>
      <c r="D536" s="55"/>
      <c r="E536" s="55"/>
    </row>
    <row r="537" spans="1:5" s="56" customFormat="1" x14ac:dyDescent="0.3">
      <c r="A537" s="53"/>
      <c r="B537" s="54"/>
      <c r="C537" s="55"/>
      <c r="D537" s="55"/>
      <c r="E537" s="55"/>
    </row>
    <row r="538" spans="1:5" s="56" customFormat="1" x14ac:dyDescent="0.3">
      <c r="A538" s="53"/>
      <c r="B538" s="54"/>
      <c r="C538" s="55"/>
      <c r="D538" s="55"/>
      <c r="E538" s="55"/>
    </row>
    <row r="539" spans="1:5" s="56" customFormat="1" x14ac:dyDescent="0.3">
      <c r="A539" s="53"/>
      <c r="B539" s="54"/>
      <c r="C539" s="55"/>
      <c r="D539" s="55"/>
      <c r="E539" s="55"/>
    </row>
    <row r="540" spans="1:5" s="56" customFormat="1" x14ac:dyDescent="0.3">
      <c r="A540" s="53"/>
      <c r="B540" s="54"/>
      <c r="C540" s="55"/>
      <c r="D540" s="55"/>
      <c r="E540" s="55"/>
    </row>
    <row r="541" spans="1:5" s="56" customFormat="1" x14ac:dyDescent="0.3">
      <c r="A541" s="53"/>
      <c r="B541" s="54"/>
      <c r="C541" s="55"/>
      <c r="D541" s="55"/>
      <c r="E541" s="55"/>
    </row>
    <row r="542" spans="1:5" s="56" customFormat="1" x14ac:dyDescent="0.3">
      <c r="A542" s="53"/>
      <c r="B542" s="54"/>
      <c r="C542" s="55"/>
      <c r="D542" s="55"/>
      <c r="E542" s="55"/>
    </row>
    <row r="543" spans="1:5" s="56" customFormat="1" x14ac:dyDescent="0.3">
      <c r="A543" s="53"/>
      <c r="B543" s="54"/>
      <c r="C543" s="55"/>
      <c r="D543" s="55"/>
      <c r="E543" s="55"/>
    </row>
    <row r="544" spans="1:5" s="56" customFormat="1" x14ac:dyDescent="0.3">
      <c r="A544" s="53"/>
      <c r="B544" s="54"/>
      <c r="C544" s="55"/>
      <c r="D544" s="55"/>
      <c r="E544" s="55"/>
    </row>
    <row r="545" spans="1:5" s="56" customFormat="1" x14ac:dyDescent="0.3">
      <c r="A545" s="53"/>
      <c r="B545" s="54"/>
      <c r="C545" s="55"/>
      <c r="D545" s="55"/>
      <c r="E545" s="55"/>
    </row>
    <row r="546" spans="1:5" s="56" customFormat="1" x14ac:dyDescent="0.3">
      <c r="A546" s="53"/>
      <c r="B546" s="54"/>
      <c r="C546" s="55"/>
      <c r="D546" s="55"/>
      <c r="E546" s="55"/>
    </row>
    <row r="547" spans="1:5" s="56" customFormat="1" x14ac:dyDescent="0.3">
      <c r="A547" s="53"/>
      <c r="B547" s="54"/>
      <c r="C547" s="55"/>
      <c r="D547" s="55"/>
      <c r="E547" s="55"/>
    </row>
    <row r="548" spans="1:5" s="56" customFormat="1" x14ac:dyDescent="0.3">
      <c r="A548" s="53"/>
      <c r="B548" s="54"/>
      <c r="C548" s="55"/>
      <c r="D548" s="55"/>
      <c r="E548" s="55"/>
    </row>
    <row r="549" spans="1:5" s="56" customFormat="1" x14ac:dyDescent="0.3">
      <c r="A549" s="53"/>
      <c r="B549" s="54"/>
      <c r="C549" s="55"/>
      <c r="D549" s="55"/>
      <c r="E549" s="55"/>
    </row>
    <row r="550" spans="1:5" s="56" customFormat="1" x14ac:dyDescent="0.3">
      <c r="A550" s="53"/>
      <c r="B550" s="54"/>
      <c r="C550" s="55"/>
      <c r="D550" s="55"/>
      <c r="E550" s="55"/>
    </row>
    <row r="551" spans="1:5" s="56" customFormat="1" x14ac:dyDescent="0.3">
      <c r="A551" s="53"/>
      <c r="B551" s="54"/>
      <c r="C551" s="55"/>
      <c r="D551" s="55"/>
      <c r="E551" s="55"/>
    </row>
    <row r="552" spans="1:5" s="56" customFormat="1" x14ac:dyDescent="0.3">
      <c r="A552" s="53"/>
      <c r="B552" s="54"/>
      <c r="C552" s="55"/>
      <c r="D552" s="55"/>
      <c r="E552" s="55"/>
    </row>
    <row r="553" spans="1:5" s="56" customFormat="1" x14ac:dyDescent="0.3">
      <c r="A553" s="53"/>
      <c r="B553" s="54"/>
      <c r="C553" s="55"/>
      <c r="D553" s="55"/>
      <c r="E553" s="55"/>
    </row>
    <row r="554" spans="1:5" s="56" customFormat="1" x14ac:dyDescent="0.3">
      <c r="A554" s="53"/>
      <c r="B554" s="54"/>
      <c r="C554" s="55"/>
      <c r="D554" s="55"/>
      <c r="E554" s="55"/>
    </row>
    <row r="555" spans="1:5" s="56" customFormat="1" x14ac:dyDescent="0.3">
      <c r="A555" s="53"/>
      <c r="B555" s="54"/>
      <c r="C555" s="55"/>
      <c r="D555" s="55"/>
      <c r="E555" s="55"/>
    </row>
    <row r="556" spans="1:5" s="56" customFormat="1" x14ac:dyDescent="0.3">
      <c r="A556" s="53"/>
      <c r="B556" s="54"/>
      <c r="C556" s="55"/>
      <c r="D556" s="55"/>
      <c r="E556" s="55"/>
    </row>
    <row r="557" spans="1:5" s="56" customFormat="1" x14ac:dyDescent="0.3">
      <c r="A557" s="53"/>
      <c r="B557" s="54"/>
      <c r="C557" s="55"/>
      <c r="D557" s="55"/>
      <c r="E557" s="55"/>
    </row>
    <row r="558" spans="1:5" s="56" customFormat="1" x14ac:dyDescent="0.3">
      <c r="A558" s="53"/>
      <c r="B558" s="54"/>
      <c r="C558" s="55"/>
      <c r="D558" s="55"/>
      <c r="E558" s="55"/>
    </row>
    <row r="559" spans="1:5" s="56" customFormat="1" x14ac:dyDescent="0.3">
      <c r="A559" s="53"/>
      <c r="B559" s="54"/>
      <c r="C559" s="55"/>
      <c r="D559" s="55"/>
      <c r="E559" s="55"/>
    </row>
    <row r="560" spans="1:5" s="56" customFormat="1" x14ac:dyDescent="0.3">
      <c r="A560" s="53"/>
      <c r="B560" s="54"/>
      <c r="C560" s="55"/>
      <c r="D560" s="55"/>
      <c r="E560" s="55"/>
    </row>
    <row r="561" spans="1:5" s="56" customFormat="1" x14ac:dyDescent="0.3">
      <c r="A561" s="53"/>
      <c r="B561" s="54"/>
      <c r="C561" s="55"/>
      <c r="D561" s="55"/>
      <c r="E561" s="55"/>
    </row>
    <row r="562" spans="1:5" s="56" customFormat="1" x14ac:dyDescent="0.3">
      <c r="A562" s="53"/>
      <c r="B562" s="54"/>
      <c r="C562" s="55"/>
      <c r="D562" s="55"/>
      <c r="E562" s="55"/>
    </row>
    <row r="563" spans="1:5" s="56" customFormat="1" x14ac:dyDescent="0.3">
      <c r="A563" s="53"/>
      <c r="B563" s="54"/>
      <c r="C563" s="55"/>
      <c r="D563" s="55"/>
      <c r="E563" s="55"/>
    </row>
    <row r="564" spans="1:5" s="56" customFormat="1" x14ac:dyDescent="0.3">
      <c r="A564" s="53"/>
      <c r="B564" s="54"/>
      <c r="C564" s="55"/>
      <c r="D564" s="55"/>
      <c r="E564" s="55"/>
    </row>
    <row r="565" spans="1:5" s="56" customFormat="1" x14ac:dyDescent="0.3">
      <c r="A565" s="53"/>
      <c r="B565" s="54"/>
      <c r="C565" s="55"/>
      <c r="D565" s="55"/>
      <c r="E565" s="55"/>
    </row>
    <row r="566" spans="1:5" s="56" customFormat="1" x14ac:dyDescent="0.3">
      <c r="A566" s="53"/>
      <c r="B566" s="54"/>
      <c r="C566" s="55"/>
      <c r="D566" s="55"/>
      <c r="E566" s="55"/>
    </row>
    <row r="567" spans="1:5" s="56" customFormat="1" x14ac:dyDescent="0.3">
      <c r="A567" s="53"/>
      <c r="B567" s="54"/>
      <c r="C567" s="55"/>
      <c r="D567" s="55"/>
      <c r="E567" s="55"/>
    </row>
    <row r="568" spans="1:5" s="56" customFormat="1" x14ac:dyDescent="0.3">
      <c r="A568" s="53"/>
      <c r="B568" s="54"/>
      <c r="C568" s="55"/>
      <c r="D568" s="55"/>
      <c r="E568" s="55"/>
    </row>
    <row r="569" spans="1:5" s="56" customFormat="1" x14ac:dyDescent="0.3">
      <c r="A569" s="53"/>
      <c r="B569" s="54"/>
      <c r="C569" s="55"/>
      <c r="D569" s="55"/>
      <c r="E569" s="55"/>
    </row>
    <row r="570" spans="1:5" s="56" customFormat="1" x14ac:dyDescent="0.3">
      <c r="A570" s="53"/>
      <c r="B570" s="54"/>
      <c r="C570" s="55"/>
      <c r="D570" s="55"/>
      <c r="E570" s="55"/>
    </row>
    <row r="571" spans="1:5" s="56" customFormat="1" x14ac:dyDescent="0.3">
      <c r="A571" s="53"/>
      <c r="B571" s="54"/>
      <c r="C571" s="55"/>
      <c r="D571" s="55"/>
      <c r="E571" s="55"/>
    </row>
    <row r="572" spans="1:5" s="56" customFormat="1" x14ac:dyDescent="0.3">
      <c r="A572" s="53"/>
      <c r="B572" s="54"/>
      <c r="C572" s="55"/>
      <c r="D572" s="55"/>
      <c r="E572" s="55"/>
    </row>
    <row r="573" spans="1:5" s="56" customFormat="1" x14ac:dyDescent="0.3">
      <c r="A573" s="53"/>
      <c r="B573" s="54"/>
      <c r="C573" s="55"/>
      <c r="D573" s="55"/>
      <c r="E573" s="55"/>
    </row>
    <row r="574" spans="1:5" s="56" customFormat="1" x14ac:dyDescent="0.3">
      <c r="A574" s="53"/>
      <c r="B574" s="54"/>
      <c r="C574" s="55"/>
      <c r="D574" s="55"/>
      <c r="E574" s="55"/>
    </row>
    <row r="575" spans="1:5" s="56" customFormat="1" x14ac:dyDescent="0.3">
      <c r="A575" s="53"/>
      <c r="B575" s="54"/>
      <c r="C575" s="55"/>
      <c r="D575" s="55"/>
      <c r="E575" s="55"/>
    </row>
    <row r="576" spans="1:5" s="56" customFormat="1" x14ac:dyDescent="0.3">
      <c r="A576" s="53"/>
      <c r="B576" s="54"/>
      <c r="C576" s="55"/>
      <c r="D576" s="55"/>
      <c r="E576" s="55"/>
    </row>
    <row r="577" spans="1:5" s="56" customFormat="1" x14ac:dyDescent="0.3">
      <c r="A577" s="53"/>
      <c r="B577" s="54"/>
      <c r="C577" s="55"/>
      <c r="D577" s="55"/>
      <c r="E577" s="55"/>
    </row>
    <row r="578" spans="1:5" s="56" customFormat="1" x14ac:dyDescent="0.3">
      <c r="A578" s="53"/>
      <c r="B578" s="54"/>
      <c r="C578" s="55"/>
      <c r="D578" s="55"/>
      <c r="E578" s="55"/>
    </row>
    <row r="579" spans="1:5" s="56" customFormat="1" x14ac:dyDescent="0.3">
      <c r="A579" s="53"/>
      <c r="B579" s="54"/>
      <c r="C579" s="55"/>
      <c r="D579" s="55"/>
      <c r="E579" s="55"/>
    </row>
    <row r="580" spans="1:5" s="56" customFormat="1" x14ac:dyDescent="0.3">
      <c r="A580" s="53"/>
      <c r="B580" s="54"/>
      <c r="C580" s="55"/>
      <c r="D580" s="55"/>
      <c r="E580" s="55"/>
    </row>
    <row r="581" spans="1:5" s="56" customFormat="1" x14ac:dyDescent="0.3">
      <c r="A581" s="53"/>
      <c r="B581" s="54"/>
      <c r="C581" s="55"/>
      <c r="D581" s="55"/>
      <c r="E581" s="55"/>
    </row>
    <row r="582" spans="1:5" s="56" customFormat="1" x14ac:dyDescent="0.3">
      <c r="A582" s="53"/>
      <c r="B582" s="54"/>
      <c r="C582" s="55"/>
      <c r="D582" s="55"/>
      <c r="E582" s="55"/>
    </row>
    <row r="583" spans="1:5" s="56" customFormat="1" x14ac:dyDescent="0.3">
      <c r="A583" s="53"/>
      <c r="B583" s="54"/>
      <c r="C583" s="55"/>
      <c r="D583" s="55"/>
      <c r="E583" s="55"/>
    </row>
    <row r="584" spans="1:5" s="56" customFormat="1" x14ac:dyDescent="0.3">
      <c r="A584" s="53"/>
      <c r="B584" s="54"/>
      <c r="C584" s="55"/>
      <c r="D584" s="55"/>
      <c r="E584" s="55"/>
    </row>
    <row r="585" spans="1:5" s="56" customFormat="1" x14ac:dyDescent="0.3">
      <c r="A585" s="53"/>
      <c r="B585" s="54"/>
      <c r="C585" s="55"/>
      <c r="D585" s="55"/>
      <c r="E585" s="55"/>
    </row>
    <row r="586" spans="1:5" s="56" customFormat="1" x14ac:dyDescent="0.3">
      <c r="A586" s="53"/>
      <c r="B586" s="54"/>
      <c r="C586" s="55"/>
      <c r="D586" s="55"/>
      <c r="E586" s="55"/>
    </row>
    <row r="587" spans="1:5" s="56" customFormat="1" x14ac:dyDescent="0.3">
      <c r="A587" s="53"/>
      <c r="B587" s="54"/>
      <c r="C587" s="55"/>
      <c r="D587" s="55"/>
      <c r="E587" s="55"/>
    </row>
    <row r="588" spans="1:5" s="56" customFormat="1" x14ac:dyDescent="0.3">
      <c r="A588" s="53"/>
      <c r="B588" s="54"/>
      <c r="C588" s="55"/>
      <c r="D588" s="55"/>
      <c r="E588" s="55"/>
    </row>
    <row r="589" spans="1:5" s="56" customFormat="1" x14ac:dyDescent="0.3">
      <c r="A589" s="53"/>
      <c r="B589" s="54"/>
      <c r="C589" s="55"/>
      <c r="D589" s="55"/>
      <c r="E589" s="55"/>
    </row>
    <row r="590" spans="1:5" s="56" customFormat="1" x14ac:dyDescent="0.3">
      <c r="A590" s="53"/>
      <c r="B590" s="54"/>
      <c r="C590" s="55"/>
      <c r="D590" s="55"/>
      <c r="E590" s="55"/>
    </row>
    <row r="591" spans="1:5" s="56" customFormat="1" x14ac:dyDescent="0.3">
      <c r="A591" s="53"/>
      <c r="B591" s="54"/>
      <c r="C591" s="55"/>
      <c r="D591" s="55"/>
      <c r="E591" s="55"/>
    </row>
    <row r="592" spans="1:5" s="56" customFormat="1" x14ac:dyDescent="0.3">
      <c r="A592" s="53"/>
      <c r="B592" s="54"/>
      <c r="C592" s="55"/>
      <c r="D592" s="55"/>
      <c r="E592" s="55"/>
    </row>
    <row r="593" spans="1:5" s="56" customFormat="1" x14ac:dyDescent="0.3">
      <c r="A593" s="53"/>
      <c r="B593" s="54"/>
      <c r="C593" s="55"/>
      <c r="D593" s="55"/>
      <c r="E593" s="55"/>
    </row>
    <row r="594" spans="1:5" s="56" customFormat="1" x14ac:dyDescent="0.3">
      <c r="A594" s="53"/>
      <c r="B594" s="54"/>
      <c r="C594" s="55"/>
      <c r="D594" s="55"/>
      <c r="E594" s="55"/>
    </row>
    <row r="595" spans="1:5" s="56" customFormat="1" x14ac:dyDescent="0.3">
      <c r="A595" s="53"/>
      <c r="B595" s="54"/>
      <c r="C595" s="55"/>
      <c r="D595" s="55"/>
      <c r="E595" s="55"/>
    </row>
    <row r="596" spans="1:5" s="56" customFormat="1" x14ac:dyDescent="0.3">
      <c r="A596" s="53"/>
      <c r="B596" s="54"/>
      <c r="C596" s="55"/>
      <c r="D596" s="55"/>
      <c r="E596" s="55"/>
    </row>
    <row r="597" spans="1:5" s="56" customFormat="1" x14ac:dyDescent="0.3">
      <c r="A597" s="53"/>
      <c r="B597" s="54"/>
      <c r="C597" s="55"/>
      <c r="D597" s="55"/>
      <c r="E597" s="55"/>
    </row>
    <row r="598" spans="1:5" s="56" customFormat="1" x14ac:dyDescent="0.3">
      <c r="A598" s="53"/>
      <c r="B598" s="54"/>
      <c r="C598" s="55"/>
      <c r="D598" s="55"/>
      <c r="E598" s="55"/>
    </row>
    <row r="599" spans="1:5" s="56" customFormat="1" x14ac:dyDescent="0.3">
      <c r="A599" s="53"/>
      <c r="B599" s="54"/>
      <c r="C599" s="55"/>
      <c r="D599" s="55"/>
      <c r="E599" s="55"/>
    </row>
    <row r="600" spans="1:5" s="56" customFormat="1" x14ac:dyDescent="0.3">
      <c r="A600" s="53"/>
      <c r="B600" s="54"/>
      <c r="C600" s="55"/>
      <c r="D600" s="55"/>
      <c r="E600" s="55"/>
    </row>
    <row r="601" spans="1:5" s="56" customFormat="1" x14ac:dyDescent="0.3">
      <c r="A601" s="53"/>
      <c r="B601" s="54"/>
      <c r="C601" s="55"/>
      <c r="D601" s="55"/>
      <c r="E601" s="55"/>
    </row>
    <row r="602" spans="1:5" s="56" customFormat="1" x14ac:dyDescent="0.3">
      <c r="A602" s="53"/>
      <c r="B602" s="54"/>
      <c r="C602" s="55"/>
      <c r="D602" s="55"/>
      <c r="E602" s="55"/>
    </row>
    <row r="603" spans="1:5" s="56" customFormat="1" x14ac:dyDescent="0.3">
      <c r="A603" s="53"/>
      <c r="B603" s="54"/>
      <c r="C603" s="55"/>
      <c r="D603" s="55"/>
      <c r="E603" s="55"/>
    </row>
    <row r="604" spans="1:5" s="56" customFormat="1" x14ac:dyDescent="0.3">
      <c r="A604" s="53"/>
      <c r="B604" s="54"/>
      <c r="C604" s="55"/>
      <c r="D604" s="55"/>
      <c r="E604" s="55"/>
    </row>
    <row r="605" spans="1:5" s="56" customFormat="1" x14ac:dyDescent="0.3">
      <c r="A605" s="53"/>
      <c r="B605" s="54"/>
      <c r="C605" s="55"/>
      <c r="D605" s="55"/>
      <c r="E605" s="55"/>
    </row>
    <row r="606" spans="1:5" s="56" customFormat="1" x14ac:dyDescent="0.3">
      <c r="A606" s="53"/>
      <c r="B606" s="54"/>
      <c r="C606" s="55"/>
      <c r="D606" s="55"/>
      <c r="E606" s="55"/>
    </row>
    <row r="607" spans="1:5" s="56" customFormat="1" x14ac:dyDescent="0.3">
      <c r="A607" s="53"/>
      <c r="B607" s="54"/>
      <c r="C607" s="55"/>
      <c r="D607" s="55"/>
      <c r="E607" s="55"/>
    </row>
    <row r="608" spans="1:5" s="56" customFormat="1" x14ac:dyDescent="0.3">
      <c r="A608" s="53"/>
      <c r="B608" s="54"/>
      <c r="C608" s="55"/>
      <c r="D608" s="55"/>
      <c r="E608" s="55"/>
    </row>
    <row r="609" spans="1:5" s="56" customFormat="1" x14ac:dyDescent="0.3">
      <c r="A609" s="53"/>
      <c r="B609" s="54"/>
      <c r="C609" s="55"/>
      <c r="D609" s="55"/>
      <c r="E609" s="55"/>
    </row>
    <row r="610" spans="1:5" s="56" customFormat="1" x14ac:dyDescent="0.3">
      <c r="A610" s="53"/>
      <c r="B610" s="54"/>
      <c r="C610" s="55"/>
      <c r="D610" s="55"/>
      <c r="E610" s="55"/>
    </row>
    <row r="611" spans="1:5" s="56" customFormat="1" x14ac:dyDescent="0.3">
      <c r="A611" s="53"/>
      <c r="B611" s="54"/>
      <c r="C611" s="55"/>
      <c r="D611" s="55"/>
      <c r="E611" s="55"/>
    </row>
    <row r="612" spans="1:5" s="56" customFormat="1" x14ac:dyDescent="0.3">
      <c r="A612" s="53"/>
      <c r="B612" s="54"/>
      <c r="C612" s="55"/>
      <c r="D612" s="55"/>
      <c r="E612" s="55"/>
    </row>
    <row r="613" spans="1:5" s="56" customFormat="1" x14ac:dyDescent="0.3">
      <c r="A613" s="53"/>
      <c r="B613" s="54"/>
      <c r="C613" s="55"/>
      <c r="D613" s="55"/>
      <c r="E613" s="55"/>
    </row>
    <row r="614" spans="1:5" s="56" customFormat="1" x14ac:dyDescent="0.3">
      <c r="A614" s="53"/>
      <c r="B614" s="54"/>
      <c r="C614" s="55"/>
      <c r="D614" s="55"/>
      <c r="E614" s="55"/>
    </row>
    <row r="615" spans="1:5" s="56" customFormat="1" x14ac:dyDescent="0.3">
      <c r="A615" s="53"/>
      <c r="B615" s="54"/>
      <c r="C615" s="55"/>
      <c r="D615" s="55"/>
      <c r="E615" s="55"/>
    </row>
    <row r="616" spans="1:5" s="56" customFormat="1" x14ac:dyDescent="0.3">
      <c r="A616" s="53"/>
      <c r="B616" s="54"/>
      <c r="C616" s="55"/>
      <c r="D616" s="55"/>
      <c r="E616" s="55"/>
    </row>
    <row r="617" spans="1:5" s="56" customFormat="1" x14ac:dyDescent="0.3">
      <c r="A617" s="53"/>
      <c r="B617" s="54"/>
      <c r="C617" s="55"/>
      <c r="D617" s="55"/>
      <c r="E617" s="55"/>
    </row>
    <row r="618" spans="1:5" s="56" customFormat="1" x14ac:dyDescent="0.3">
      <c r="A618" s="53"/>
      <c r="B618" s="54"/>
      <c r="C618" s="55"/>
      <c r="D618" s="55"/>
      <c r="E618" s="55"/>
    </row>
    <row r="619" spans="1:5" s="56" customFormat="1" x14ac:dyDescent="0.3">
      <c r="A619" s="53"/>
      <c r="B619" s="54"/>
      <c r="C619" s="55"/>
      <c r="D619" s="55"/>
      <c r="E619" s="55"/>
    </row>
    <row r="620" spans="1:5" s="56" customFormat="1" x14ac:dyDescent="0.3">
      <c r="A620" s="53"/>
      <c r="B620" s="54"/>
      <c r="C620" s="55"/>
      <c r="D620" s="55"/>
      <c r="E620" s="55"/>
    </row>
    <row r="621" spans="1:5" s="56" customFormat="1" x14ac:dyDescent="0.3">
      <c r="A621" s="53"/>
      <c r="B621" s="54"/>
      <c r="C621" s="55"/>
      <c r="D621" s="55"/>
      <c r="E621" s="55"/>
    </row>
    <row r="622" spans="1:5" s="56" customFormat="1" x14ac:dyDescent="0.3">
      <c r="A622" s="53"/>
      <c r="B622" s="54"/>
      <c r="C622" s="55"/>
      <c r="D622" s="55"/>
      <c r="E622" s="55"/>
    </row>
    <row r="623" spans="1:5" s="56" customFormat="1" x14ac:dyDescent="0.3">
      <c r="A623" s="53"/>
      <c r="B623" s="54"/>
      <c r="C623" s="55"/>
      <c r="D623" s="55"/>
      <c r="E623" s="55"/>
    </row>
    <row r="624" spans="1:5" s="56" customFormat="1" x14ac:dyDescent="0.3">
      <c r="A624" s="53"/>
      <c r="B624" s="54"/>
      <c r="C624" s="55"/>
      <c r="D624" s="55"/>
      <c r="E624" s="55"/>
    </row>
    <row r="625" spans="1:5" s="56" customFormat="1" x14ac:dyDescent="0.3">
      <c r="A625" s="53"/>
      <c r="B625" s="54"/>
      <c r="C625" s="55"/>
      <c r="D625" s="55"/>
      <c r="E625" s="55"/>
    </row>
    <row r="626" spans="1:5" s="56" customFormat="1" x14ac:dyDescent="0.3">
      <c r="A626" s="53"/>
      <c r="B626" s="54"/>
      <c r="C626" s="55"/>
      <c r="D626" s="55"/>
      <c r="E626" s="55"/>
    </row>
    <row r="627" spans="1:5" s="56" customFormat="1" x14ac:dyDescent="0.3">
      <c r="A627" s="53"/>
      <c r="B627" s="54"/>
      <c r="C627" s="55"/>
      <c r="D627" s="55"/>
      <c r="E627" s="55"/>
    </row>
    <row r="628" spans="1:5" s="56" customFormat="1" x14ac:dyDescent="0.3">
      <c r="A628" s="53"/>
      <c r="B628" s="54"/>
      <c r="C628" s="55"/>
      <c r="D628" s="55"/>
      <c r="E628" s="55"/>
    </row>
    <row r="629" spans="1:5" s="56" customFormat="1" x14ac:dyDescent="0.3">
      <c r="A629" s="53"/>
      <c r="B629" s="54"/>
      <c r="C629" s="55"/>
      <c r="D629" s="55"/>
      <c r="E629" s="55"/>
    </row>
    <row r="630" spans="1:5" s="56" customFormat="1" x14ac:dyDescent="0.3">
      <c r="A630" s="53"/>
      <c r="B630" s="54"/>
      <c r="C630" s="55"/>
      <c r="D630" s="55"/>
      <c r="E630" s="55"/>
    </row>
    <row r="631" spans="1:5" s="56" customFormat="1" x14ac:dyDescent="0.3">
      <c r="A631" s="53"/>
      <c r="B631" s="54"/>
      <c r="C631" s="55"/>
      <c r="D631" s="55"/>
      <c r="E631" s="55"/>
    </row>
    <row r="632" spans="1:5" s="56" customFormat="1" x14ac:dyDescent="0.3">
      <c r="A632" s="53"/>
      <c r="B632" s="54"/>
      <c r="C632" s="55"/>
      <c r="D632" s="55"/>
      <c r="E632" s="55"/>
    </row>
    <row r="633" spans="1:5" s="56" customFormat="1" x14ac:dyDescent="0.3">
      <c r="A633" s="53"/>
      <c r="B633" s="54"/>
      <c r="C633" s="55"/>
      <c r="D633" s="55"/>
      <c r="E633" s="55"/>
    </row>
    <row r="634" spans="1:5" s="56" customFormat="1" x14ac:dyDescent="0.3">
      <c r="A634" s="53"/>
      <c r="B634" s="54"/>
      <c r="C634" s="55"/>
      <c r="D634" s="55"/>
      <c r="E634" s="55"/>
    </row>
    <row r="635" spans="1:5" s="56" customFormat="1" x14ac:dyDescent="0.3">
      <c r="A635" s="53"/>
      <c r="B635" s="54"/>
      <c r="C635" s="55"/>
      <c r="D635" s="55"/>
      <c r="E635" s="55"/>
    </row>
    <row r="636" spans="1:5" s="56" customFormat="1" x14ac:dyDescent="0.3">
      <c r="A636" s="53"/>
      <c r="B636" s="54"/>
      <c r="C636" s="55"/>
      <c r="D636" s="55"/>
      <c r="E636" s="55"/>
    </row>
    <row r="637" spans="1:5" s="56" customFormat="1" x14ac:dyDescent="0.3">
      <c r="A637" s="53"/>
      <c r="B637" s="54"/>
      <c r="C637" s="55"/>
      <c r="D637" s="55"/>
      <c r="E637" s="55"/>
    </row>
    <row r="638" spans="1:5" s="56" customFormat="1" x14ac:dyDescent="0.3">
      <c r="A638" s="53"/>
      <c r="B638" s="54"/>
      <c r="C638" s="55"/>
      <c r="D638" s="55"/>
      <c r="E638" s="55"/>
    </row>
    <row r="639" spans="1:5" s="56" customFormat="1" x14ac:dyDescent="0.3">
      <c r="A639" s="53"/>
      <c r="B639" s="54"/>
      <c r="C639" s="55"/>
      <c r="D639" s="55"/>
      <c r="E639" s="55"/>
    </row>
    <row r="640" spans="1:5" s="56" customFormat="1" x14ac:dyDescent="0.3">
      <c r="A640" s="53"/>
      <c r="B640" s="54"/>
      <c r="C640" s="55"/>
      <c r="D640" s="55"/>
      <c r="E640" s="55"/>
    </row>
    <row r="641" spans="1:5" s="56" customFormat="1" x14ac:dyDescent="0.3">
      <c r="A641" s="53"/>
      <c r="B641" s="54"/>
      <c r="C641" s="55"/>
      <c r="D641" s="55"/>
      <c r="E641" s="55"/>
    </row>
    <row r="642" spans="1:5" s="56" customFormat="1" x14ac:dyDescent="0.3">
      <c r="A642" s="53"/>
      <c r="B642" s="54"/>
      <c r="C642" s="55"/>
      <c r="D642" s="55"/>
      <c r="E642" s="55"/>
    </row>
    <row r="643" spans="1:5" s="56" customFormat="1" x14ac:dyDescent="0.3">
      <c r="A643" s="53"/>
      <c r="B643" s="54"/>
      <c r="C643" s="55"/>
      <c r="D643" s="55"/>
      <c r="E643" s="55"/>
    </row>
    <row r="725" spans="1:5" x14ac:dyDescent="0.3">
      <c r="A725"/>
      <c r="B725" s="57"/>
      <c r="C725" s="58"/>
      <c r="D725" s="58"/>
      <c r="E725" s="58"/>
    </row>
    <row r="735" spans="1:5" s="61" customFormat="1" ht="13.2" x14ac:dyDescent="0.25">
      <c r="A735" s="31"/>
      <c r="B735" s="59"/>
      <c r="C735" s="60"/>
      <c r="D735" s="60"/>
      <c r="E735" s="60"/>
    </row>
    <row r="2638" spans="1:5" x14ac:dyDescent="0.3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J2" sqref="J2"/>
    </sheetView>
  </sheetViews>
  <sheetFormatPr defaultRowHeight="14.4" x14ac:dyDescent="0.3"/>
  <cols>
    <col min="1" max="1" width="6.33203125" style="62" hidden="1" customWidth="1"/>
    <col min="2" max="2" width="3" style="63" hidden="1" customWidth="1"/>
    <col min="3" max="3" width="4.109375" style="93" hidden="1" customWidth="1"/>
    <col min="4" max="4" width="4.88671875" style="93" hidden="1" customWidth="1"/>
    <col min="5" max="5" width="4.109375" style="64" customWidth="1"/>
    <col min="6" max="6" width="4.6640625" style="137" customWidth="1"/>
    <col min="7" max="7" width="13.109375" style="138" customWidth="1"/>
    <col min="8" max="8" width="5.5546875" style="139" hidden="1" customWidth="1"/>
    <col min="9" max="9" width="5.6640625" style="139" customWidth="1"/>
    <col min="10" max="10" width="29.88671875" style="59" customWidth="1"/>
    <col min="11" max="11" width="14.44140625" style="152" customWidth="1"/>
    <col min="12" max="12" width="14.6640625" style="152" customWidth="1"/>
    <col min="13" max="13" width="14.5546875" style="152" customWidth="1"/>
    <col min="14" max="14" width="10" style="104" customWidth="1"/>
    <col min="15" max="15" width="16" customWidth="1"/>
  </cols>
  <sheetData>
    <row r="1" spans="1:14" ht="32.25" customHeight="1" x14ac:dyDescent="0.3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79.2" x14ac:dyDescent="0.3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ht="15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ht="15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6.4" x14ac:dyDescent="0.3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3934278</v>
      </c>
      <c r="L5" s="92">
        <f>SUM(L17,L101,L198,L1001)</f>
        <v>3934278</v>
      </c>
      <c r="M5" s="92">
        <f>SUM(M17,M101,M198,M1001)</f>
        <v>3934278</v>
      </c>
      <c r="N5" s="82"/>
    </row>
    <row r="6" spans="1:14" ht="26.4" x14ac:dyDescent="0.3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125800</v>
      </c>
      <c r="L6" s="92">
        <f t="shared" si="4"/>
        <v>125800</v>
      </c>
      <c r="M6" s="92">
        <f t="shared" si="4"/>
        <v>125800</v>
      </c>
      <c r="N6" s="82"/>
    </row>
    <row r="7" spans="1:14" ht="26.4" x14ac:dyDescent="0.3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405015</v>
      </c>
      <c r="L7" s="92">
        <f t="shared" si="4"/>
        <v>405015</v>
      </c>
      <c r="M7" s="92">
        <f t="shared" si="4"/>
        <v>405015</v>
      </c>
      <c r="N7" s="82"/>
    </row>
    <row r="8" spans="1:14" ht="26.4" x14ac:dyDescent="0.3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15000</v>
      </c>
      <c r="L8" s="92">
        <f t="shared" si="4"/>
        <v>15000</v>
      </c>
      <c r="M8" s="92">
        <f t="shared" si="4"/>
        <v>15000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13000</v>
      </c>
      <c r="L9" s="92">
        <f t="shared" si="4"/>
        <v>13000</v>
      </c>
      <c r="M9" s="92">
        <f t="shared" si="4"/>
        <v>13000</v>
      </c>
      <c r="N9" s="82"/>
    </row>
    <row r="10" spans="1:14" ht="26.4" x14ac:dyDescent="0.3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200</v>
      </c>
      <c r="L10" s="92">
        <f t="shared" si="4"/>
        <v>200</v>
      </c>
      <c r="M10" s="92">
        <f t="shared" si="4"/>
        <v>200</v>
      </c>
      <c r="N10" s="82"/>
    </row>
    <row r="11" spans="1:14" ht="26.4" x14ac:dyDescent="0.3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8500</v>
      </c>
      <c r="L11" s="92">
        <f t="shared" si="4"/>
        <v>8500</v>
      </c>
      <c r="M11" s="92">
        <f t="shared" si="4"/>
        <v>8500</v>
      </c>
      <c r="N11" s="82"/>
    </row>
    <row r="12" spans="1:14" x14ac:dyDescent="0.3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3362763</v>
      </c>
      <c r="L12" s="92">
        <f t="shared" si="4"/>
        <v>3362763</v>
      </c>
      <c r="M12" s="92">
        <f t="shared" si="4"/>
        <v>3362763</v>
      </c>
      <c r="N12" s="82"/>
    </row>
    <row r="13" spans="1:14" ht="26.4" x14ac:dyDescent="0.3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4000</v>
      </c>
      <c r="L14" s="92">
        <f t="shared" si="4"/>
        <v>4000</v>
      </c>
      <c r="M14" s="92">
        <f t="shared" si="4"/>
        <v>4000</v>
      </c>
      <c r="N14" s="82"/>
    </row>
    <row r="15" spans="1:14" ht="52.8" x14ac:dyDescent="0.3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6.4" x14ac:dyDescent="0.3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9.6" x14ac:dyDescent="0.3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405015</v>
      </c>
      <c r="L17" s="98">
        <f t="shared" ref="L17:M17" si="8">SUM(L18,L33,L41,L82)</f>
        <v>405015</v>
      </c>
      <c r="M17" s="98">
        <f t="shared" si="8"/>
        <v>405015</v>
      </c>
      <c r="N17" s="82"/>
    </row>
    <row r="18" spans="1:14" ht="39.6" x14ac:dyDescent="0.3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4500</v>
      </c>
      <c r="L18" s="117">
        <f t="shared" ref="L18:M18" si="9">SUM(L20)</f>
        <v>4500</v>
      </c>
      <c r="M18" s="117">
        <f t="shared" si="9"/>
        <v>4500</v>
      </c>
      <c r="N18" s="82"/>
    </row>
    <row r="19" spans="1:14" ht="26.4" x14ac:dyDescent="0.3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4500</v>
      </c>
      <c r="L19" s="111">
        <f t="shared" ref="L19:M19" si="12">SUMIF($F20:$F32,$G19,L20:L32)</f>
        <v>4500</v>
      </c>
      <c r="M19" s="111">
        <f t="shared" si="12"/>
        <v>4500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4500</v>
      </c>
      <c r="L20" s="88">
        <f t="shared" si="13"/>
        <v>4500</v>
      </c>
      <c r="M20" s="88">
        <f t="shared" si="13"/>
        <v>4500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4500</v>
      </c>
      <c r="L21" s="88">
        <f t="shared" ref="L21:M21" si="14">SUM(L22,L24,L30)</f>
        <v>4500</v>
      </c>
      <c r="M21" s="88">
        <f t="shared" si="14"/>
        <v>4500</v>
      </c>
      <c r="N21" s="122"/>
    </row>
    <row r="22" spans="1:14" x14ac:dyDescent="0.3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3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3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4500</v>
      </c>
      <c r="L24" s="88">
        <f t="shared" ref="L24:M24" si="16">SUM(L25:L29)</f>
        <v>4500</v>
      </c>
      <c r="M24" s="88">
        <f t="shared" si="16"/>
        <v>4500</v>
      </c>
      <c r="N24" s="82"/>
    </row>
    <row r="25" spans="1:14" x14ac:dyDescent="0.3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4500</v>
      </c>
      <c r="L25" s="164">
        <v>4500</v>
      </c>
      <c r="M25" s="164">
        <v>4500</v>
      </c>
      <c r="N25" s="104">
        <v>121</v>
      </c>
    </row>
    <row r="26" spans="1:14" x14ac:dyDescent="0.3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3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3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6.4" x14ac:dyDescent="0.3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/>
      <c r="L29" s="164"/>
      <c r="M29" s="164"/>
      <c r="N29" s="104">
        <v>121</v>
      </c>
    </row>
    <row r="30" spans="1:14" x14ac:dyDescent="0.3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6.4" x14ac:dyDescent="0.3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3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9.6" x14ac:dyDescent="0.3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17543</v>
      </c>
      <c r="L33" s="101">
        <f t="shared" ref="L33:M33" si="18">SUM(L35)</f>
        <v>17543</v>
      </c>
      <c r="M33" s="101">
        <f t="shared" si="18"/>
        <v>17543</v>
      </c>
      <c r="N33" s="82"/>
    </row>
    <row r="34" spans="1:14" ht="26.4" x14ac:dyDescent="0.3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17543</v>
      </c>
      <c r="L34" s="111">
        <f t="shared" ref="L34:M34" si="20">SUMIF($F35:$F40,$G34,L35:L40)</f>
        <v>17543</v>
      </c>
      <c r="M34" s="111">
        <f t="shared" si="20"/>
        <v>17543</v>
      </c>
      <c r="N34" s="82"/>
    </row>
    <row r="35" spans="1:14" x14ac:dyDescent="0.3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17543</v>
      </c>
      <c r="L35" s="88">
        <f t="shared" si="21"/>
        <v>17543</v>
      </c>
      <c r="M35" s="88">
        <f t="shared" si="21"/>
        <v>17543</v>
      </c>
    </row>
    <row r="36" spans="1:14" x14ac:dyDescent="0.3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17543</v>
      </c>
      <c r="L36" s="88">
        <f t="shared" si="21"/>
        <v>17543</v>
      </c>
      <c r="M36" s="88">
        <f t="shared" si="21"/>
        <v>17543</v>
      </c>
    </row>
    <row r="37" spans="1:14" x14ac:dyDescent="0.3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17543</v>
      </c>
      <c r="L37" s="88">
        <f t="shared" ref="L37:M37" si="23">SUM(L38:L39)</f>
        <v>17543</v>
      </c>
      <c r="M37" s="88">
        <f t="shared" si="23"/>
        <v>17543</v>
      </c>
      <c r="N37" s="82"/>
    </row>
    <row r="38" spans="1:14" ht="26.4" x14ac:dyDescent="0.3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17543</v>
      </c>
      <c r="L38" s="164">
        <v>17543</v>
      </c>
      <c r="M38" s="164">
        <v>17543</v>
      </c>
      <c r="N38" s="104">
        <v>121</v>
      </c>
    </row>
    <row r="39" spans="1:14" x14ac:dyDescent="0.3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3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9.6" x14ac:dyDescent="0.3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175872</v>
      </c>
      <c r="L41" s="117">
        <f t="shared" ref="L41:M41" si="24">SUM(L43)</f>
        <v>175872</v>
      </c>
      <c r="M41" s="117">
        <f t="shared" si="24"/>
        <v>175872</v>
      </c>
      <c r="N41" s="124"/>
    </row>
    <row r="42" spans="1:14" ht="26.4" x14ac:dyDescent="0.3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175872</v>
      </c>
      <c r="L42" s="111">
        <f t="shared" ref="L42:M42" si="25">SUMIF($F43:$F81,$G42,L43:L81)</f>
        <v>175872</v>
      </c>
      <c r="M42" s="111">
        <f t="shared" si="25"/>
        <v>175872</v>
      </c>
      <c r="N42" s="82"/>
    </row>
    <row r="43" spans="1:14" x14ac:dyDescent="0.3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175872</v>
      </c>
      <c r="L43" s="88">
        <f t="shared" ref="L43:M43" si="26">SUM(L44,L73,L78)</f>
        <v>175872</v>
      </c>
      <c r="M43" s="88">
        <f t="shared" si="26"/>
        <v>175872</v>
      </c>
      <c r="N43" s="82"/>
    </row>
    <row r="44" spans="1:14" x14ac:dyDescent="0.3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167372</v>
      </c>
      <c r="L44" s="88">
        <f t="shared" ref="L44:M44" si="27">SUM(L45,L49,L55,L67,L65)</f>
        <v>167372</v>
      </c>
      <c r="M44" s="88">
        <f t="shared" si="27"/>
        <v>167372</v>
      </c>
    </row>
    <row r="45" spans="1:14" x14ac:dyDescent="0.3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26000</v>
      </c>
      <c r="L45" s="88">
        <f t="shared" ref="L45:M45" si="28">SUM(L46:L48)</f>
        <v>26000</v>
      </c>
      <c r="M45" s="88">
        <f t="shared" si="28"/>
        <v>26000</v>
      </c>
      <c r="N45" s="82"/>
    </row>
    <row r="46" spans="1:14" x14ac:dyDescent="0.3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10000</v>
      </c>
      <c r="L46" s="164">
        <v>10000</v>
      </c>
      <c r="M46" s="164">
        <v>10000</v>
      </c>
      <c r="N46" s="104">
        <v>121</v>
      </c>
    </row>
    <row r="47" spans="1:14" x14ac:dyDescent="0.3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4000</v>
      </c>
      <c r="L47" s="164">
        <v>4000</v>
      </c>
      <c r="M47" s="164">
        <v>4000</v>
      </c>
      <c r="N47" s="104">
        <v>121</v>
      </c>
    </row>
    <row r="48" spans="1:14" x14ac:dyDescent="0.3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12000</v>
      </c>
      <c r="L48" s="164">
        <v>12000</v>
      </c>
      <c r="M48" s="164">
        <v>12000</v>
      </c>
      <c r="N48" s="104">
        <v>121</v>
      </c>
    </row>
    <row r="49" spans="1:14" x14ac:dyDescent="0.3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72000</v>
      </c>
      <c r="L49" s="88">
        <f t="shared" ref="L49:M49" si="29">SUM(L50:L54)</f>
        <v>72000</v>
      </c>
      <c r="M49" s="88">
        <f t="shared" si="29"/>
        <v>72000</v>
      </c>
    </row>
    <row r="50" spans="1:14" ht="26.4" x14ac:dyDescent="0.3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30000</v>
      </c>
      <c r="L50" s="164">
        <v>30000</v>
      </c>
      <c r="M50" s="164">
        <v>30000</v>
      </c>
      <c r="N50" s="104">
        <v>121</v>
      </c>
    </row>
    <row r="51" spans="1:14" x14ac:dyDescent="0.3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6000</v>
      </c>
      <c r="L51" s="164">
        <v>6000</v>
      </c>
      <c r="M51" s="164">
        <v>6000</v>
      </c>
      <c r="N51" s="104">
        <v>121</v>
      </c>
    </row>
    <row r="52" spans="1:14" ht="26.4" x14ac:dyDescent="0.3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25000</v>
      </c>
      <c r="L52" s="164">
        <v>25000</v>
      </c>
      <c r="M52" s="164">
        <v>25000</v>
      </c>
      <c r="N52" s="104">
        <v>121</v>
      </c>
    </row>
    <row r="53" spans="1:14" x14ac:dyDescent="0.3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8000</v>
      </c>
      <c r="L53" s="164">
        <v>8000</v>
      </c>
      <c r="M53" s="164">
        <v>8000</v>
      </c>
      <c r="N53" s="104">
        <v>121</v>
      </c>
    </row>
    <row r="54" spans="1:14" ht="26.4" x14ac:dyDescent="0.3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3000</v>
      </c>
      <c r="L54" s="164">
        <v>3000</v>
      </c>
      <c r="M54" s="164">
        <v>3000</v>
      </c>
      <c r="N54" s="104">
        <v>121</v>
      </c>
    </row>
    <row r="55" spans="1:14" x14ac:dyDescent="0.3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46372</v>
      </c>
      <c r="L55" s="88">
        <f t="shared" ref="L55:M55" si="30">SUM(L56:L64)</f>
        <v>46372</v>
      </c>
      <c r="M55" s="88">
        <f t="shared" si="30"/>
        <v>46372</v>
      </c>
      <c r="N55" s="82"/>
    </row>
    <row r="56" spans="1:14" x14ac:dyDescent="0.3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13000</v>
      </c>
      <c r="L56" s="164">
        <v>13000</v>
      </c>
      <c r="M56" s="164">
        <v>13000</v>
      </c>
      <c r="N56" s="104">
        <v>121</v>
      </c>
    </row>
    <row r="57" spans="1:14" ht="26.4" x14ac:dyDescent="0.3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3000</v>
      </c>
      <c r="L57" s="164">
        <v>3000</v>
      </c>
      <c r="M57" s="164">
        <v>3000</v>
      </c>
      <c r="N57" s="104">
        <v>121</v>
      </c>
    </row>
    <row r="58" spans="1:14" x14ac:dyDescent="0.3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 x14ac:dyDescent="0.3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19300</v>
      </c>
      <c r="L59" s="164">
        <v>19300</v>
      </c>
      <c r="M59" s="164">
        <v>19300</v>
      </c>
      <c r="N59" s="104">
        <v>121</v>
      </c>
    </row>
    <row r="60" spans="1:14" x14ac:dyDescent="0.3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3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7500</v>
      </c>
      <c r="L61" s="164">
        <v>7500</v>
      </c>
      <c r="M61" s="164">
        <v>7500</v>
      </c>
      <c r="N61" s="104">
        <v>121</v>
      </c>
    </row>
    <row r="62" spans="1:14" x14ac:dyDescent="0.3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1572</v>
      </c>
      <c r="L62" s="164">
        <v>1572</v>
      </c>
      <c r="M62" s="164">
        <v>1572</v>
      </c>
      <c r="N62" s="104">
        <v>121</v>
      </c>
    </row>
    <row r="63" spans="1:14" x14ac:dyDescent="0.3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/>
      <c r="L63" s="164"/>
      <c r="M63" s="164"/>
      <c r="N63" s="104">
        <v>121</v>
      </c>
    </row>
    <row r="64" spans="1:14" x14ac:dyDescent="0.3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2000</v>
      </c>
      <c r="L64" s="164">
        <v>2000</v>
      </c>
      <c r="M64" s="164">
        <v>2000</v>
      </c>
      <c r="N64" s="104">
        <v>121</v>
      </c>
    </row>
    <row r="65" spans="1:14" ht="26.4" x14ac:dyDescent="0.3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6.4" x14ac:dyDescent="0.3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6.4" x14ac:dyDescent="0.3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23000</v>
      </c>
      <c r="L67" s="88">
        <f t="shared" ref="L67:M67" si="32">SUM(L68:L72)</f>
        <v>23000</v>
      </c>
      <c r="M67" s="88">
        <f t="shared" si="32"/>
        <v>23000</v>
      </c>
    </row>
    <row r="68" spans="1:14" x14ac:dyDescent="0.3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3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9000</v>
      </c>
      <c r="L69" s="164">
        <v>9000</v>
      </c>
      <c r="M69" s="164">
        <v>9000</v>
      </c>
      <c r="N69" s="104">
        <v>121</v>
      </c>
    </row>
    <row r="70" spans="1:14" x14ac:dyDescent="0.3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1000</v>
      </c>
      <c r="L70" s="164">
        <v>1000</v>
      </c>
      <c r="M70" s="164">
        <v>1000</v>
      </c>
      <c r="N70" s="104">
        <v>121</v>
      </c>
    </row>
    <row r="71" spans="1:14" x14ac:dyDescent="0.3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3000</v>
      </c>
      <c r="L71" s="164">
        <v>3000</v>
      </c>
      <c r="M71" s="164">
        <v>3000</v>
      </c>
      <c r="N71" s="104">
        <v>121</v>
      </c>
    </row>
    <row r="72" spans="1:14" ht="26.4" x14ac:dyDescent="0.3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10000</v>
      </c>
      <c r="L72" s="164">
        <v>10000</v>
      </c>
      <c r="M72" s="164">
        <v>10000</v>
      </c>
      <c r="N72" s="104">
        <v>121</v>
      </c>
    </row>
    <row r="73" spans="1:14" x14ac:dyDescent="0.3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500</v>
      </c>
      <c r="L73" s="88">
        <f t="shared" ref="L73:M73" si="33">SUM(L74)</f>
        <v>500</v>
      </c>
      <c r="M73" s="88">
        <f t="shared" si="33"/>
        <v>500</v>
      </c>
      <c r="N73" s="82"/>
    </row>
    <row r="74" spans="1:14" x14ac:dyDescent="0.3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500</v>
      </c>
      <c r="L74" s="88">
        <f t="shared" ref="L74:M74" si="34">SUM(L75:L77)</f>
        <v>500</v>
      </c>
      <c r="M74" s="88">
        <f t="shared" si="34"/>
        <v>500</v>
      </c>
      <c r="N74" s="82"/>
    </row>
    <row r="75" spans="1:14" ht="26.4" x14ac:dyDescent="0.3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3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500</v>
      </c>
      <c r="L76" s="164">
        <v>500</v>
      </c>
      <c r="M76" s="164">
        <v>500</v>
      </c>
      <c r="N76" s="104">
        <v>121</v>
      </c>
    </row>
    <row r="77" spans="1:14" ht="26.4" x14ac:dyDescent="0.3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6.4" x14ac:dyDescent="0.3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8000</v>
      </c>
      <c r="L78" s="88">
        <f t="shared" ref="L78:L79" si="40">SUM(L79)</f>
        <v>8000</v>
      </c>
      <c r="M78" s="88">
        <f t="shared" ref="M78:M79" si="41">SUM(M79)</f>
        <v>8000</v>
      </c>
      <c r="N78" s="82"/>
    </row>
    <row r="79" spans="1:14" ht="26.4" x14ac:dyDescent="0.3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8000</v>
      </c>
      <c r="L79" s="88">
        <f t="shared" si="40"/>
        <v>8000</v>
      </c>
      <c r="M79" s="88">
        <f t="shared" si="41"/>
        <v>8000</v>
      </c>
      <c r="N79" s="82"/>
    </row>
    <row r="80" spans="1:14" ht="26.4" x14ac:dyDescent="0.3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8000</v>
      </c>
      <c r="L80" s="164">
        <v>8000</v>
      </c>
      <c r="M80" s="164">
        <v>8000</v>
      </c>
      <c r="N80" s="104">
        <v>121</v>
      </c>
    </row>
    <row r="81" spans="1:14" x14ac:dyDescent="0.3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9.6" x14ac:dyDescent="0.3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207100</v>
      </c>
      <c r="L82" s="117">
        <f t="shared" ref="L82:M82" si="42">SUM(L84)</f>
        <v>207100</v>
      </c>
      <c r="M82" s="117">
        <f t="shared" si="42"/>
        <v>207100</v>
      </c>
      <c r="N82" s="124"/>
    </row>
    <row r="83" spans="1:14" ht="26.4" x14ac:dyDescent="0.3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207100</v>
      </c>
      <c r="L83" s="111">
        <f t="shared" ref="L83:M83" si="44">SUMIF($F84:$F100,$G83,L84:L100)</f>
        <v>207100</v>
      </c>
      <c r="M83" s="111">
        <f t="shared" si="44"/>
        <v>207100</v>
      </c>
      <c r="N83" s="82"/>
    </row>
    <row r="84" spans="1:14" x14ac:dyDescent="0.3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207100</v>
      </c>
      <c r="L84" s="88">
        <f t="shared" si="48"/>
        <v>207100</v>
      </c>
      <c r="M84" s="88">
        <f t="shared" si="48"/>
        <v>207100</v>
      </c>
      <c r="N84" s="82"/>
    </row>
    <row r="85" spans="1:14" x14ac:dyDescent="0.3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207100</v>
      </c>
      <c r="L85" s="88">
        <f t="shared" ref="L85:M85" si="49">SUM(L86,L90,L98)</f>
        <v>207100</v>
      </c>
      <c r="M85" s="88">
        <f t="shared" si="49"/>
        <v>207100</v>
      </c>
    </row>
    <row r="86" spans="1:14" x14ac:dyDescent="0.3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130000</v>
      </c>
      <c r="L86" s="88">
        <f t="shared" ref="L86:M86" si="51">SUM(L87:L89)</f>
        <v>130000</v>
      </c>
      <c r="M86" s="88">
        <f t="shared" si="51"/>
        <v>130000</v>
      </c>
    </row>
    <row r="87" spans="1:14" ht="26.4" x14ac:dyDescent="0.3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3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120000</v>
      </c>
      <c r="L88" s="164">
        <v>120000</v>
      </c>
      <c r="M88" s="164">
        <v>120000</v>
      </c>
      <c r="N88" s="104">
        <v>121</v>
      </c>
    </row>
    <row r="89" spans="1:14" x14ac:dyDescent="0.3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3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77100</v>
      </c>
      <c r="L90" s="88">
        <f t="shared" ref="L90:M90" si="52">SUM(L91:L97)</f>
        <v>77100</v>
      </c>
      <c r="M90" s="88">
        <f t="shared" si="52"/>
        <v>77100</v>
      </c>
      <c r="N90" s="82"/>
    </row>
    <row r="91" spans="1:14" x14ac:dyDescent="0.3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6.4" x14ac:dyDescent="0.3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70000</v>
      </c>
      <c r="L92" s="164">
        <v>70000</v>
      </c>
      <c r="M92" s="164">
        <v>70000</v>
      </c>
      <c r="N92" s="104">
        <v>121</v>
      </c>
    </row>
    <row r="93" spans="1:14" x14ac:dyDescent="0.3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100</v>
      </c>
      <c r="L93" s="164">
        <v>100</v>
      </c>
      <c r="M93" s="164">
        <v>100</v>
      </c>
      <c r="N93" s="104">
        <v>121</v>
      </c>
    </row>
    <row r="94" spans="1:14" x14ac:dyDescent="0.3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3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7000</v>
      </c>
      <c r="L95" s="164">
        <v>7000</v>
      </c>
      <c r="M95" s="164">
        <v>7000</v>
      </c>
      <c r="N95" s="104">
        <v>121</v>
      </c>
    </row>
    <row r="96" spans="1:14" x14ac:dyDescent="0.3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3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6.4" x14ac:dyDescent="0.3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3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3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9.6" x14ac:dyDescent="0.3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9.6" x14ac:dyDescent="0.3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6.4" x14ac:dyDescent="0.3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6.4" x14ac:dyDescent="0.3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6.4" x14ac:dyDescent="0.3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3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3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3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3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3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3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3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6.4" x14ac:dyDescent="0.3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3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2.8" x14ac:dyDescent="0.3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6.4" x14ac:dyDescent="0.3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3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3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3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6.4" x14ac:dyDescent="0.3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3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3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9.6" x14ac:dyDescent="0.3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6.4" x14ac:dyDescent="0.3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3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3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3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3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3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x14ac:dyDescent="0.3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3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6.4" x14ac:dyDescent="0.3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3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6.4" x14ac:dyDescent="0.3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3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6.4" x14ac:dyDescent="0.3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3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3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6.4" x14ac:dyDescent="0.3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3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3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3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3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3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3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3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6.4" x14ac:dyDescent="0.3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6.4" x14ac:dyDescent="0.3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6.4" x14ac:dyDescent="0.3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3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3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3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3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6.4" x14ac:dyDescent="0.3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3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3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6.4" x14ac:dyDescent="0.3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3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6.4" x14ac:dyDescent="0.3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6.4" x14ac:dyDescent="0.3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6.4" x14ac:dyDescent="0.3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6.4" x14ac:dyDescent="0.3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3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9.6" x14ac:dyDescent="0.3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6.4" x14ac:dyDescent="0.3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3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3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3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6.4" x14ac:dyDescent="0.3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3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6.4" x14ac:dyDescent="0.3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3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3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3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6.4" x14ac:dyDescent="0.3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3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3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3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3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6.4" x14ac:dyDescent="0.3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3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3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26.4" x14ac:dyDescent="0.3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6.4" x14ac:dyDescent="0.3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3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3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3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6.4" x14ac:dyDescent="0.3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3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3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6.4" x14ac:dyDescent="0.3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3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6.4" x14ac:dyDescent="0.3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3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3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3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3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9.6" x14ac:dyDescent="0.3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3394763</v>
      </c>
      <c r="L198" s="98">
        <f t="shared" ref="L198:M198" si="100">SUM(L199,L538)</f>
        <v>3394763</v>
      </c>
      <c r="M198" s="98">
        <f t="shared" si="100"/>
        <v>3394763</v>
      </c>
      <c r="N198" s="82"/>
    </row>
    <row r="199" spans="1:14" ht="26.4" x14ac:dyDescent="0.3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3394763</v>
      </c>
      <c r="L199" s="101">
        <f t="shared" ref="L199:M199" si="101">SUM(L206,L457)</f>
        <v>3394763</v>
      </c>
      <c r="M199" s="101">
        <f t="shared" si="101"/>
        <v>3394763</v>
      </c>
      <c r="N199" s="82"/>
    </row>
    <row r="200" spans="1:14" ht="26.4" x14ac:dyDescent="0.3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15000</v>
      </c>
      <c r="L200" s="111">
        <f t="shared" ref="L200:M200" si="102">SUMIF($F206:$F537,$G200,L206:L537)</f>
        <v>15000</v>
      </c>
      <c r="M200" s="111">
        <f t="shared" si="102"/>
        <v>15000</v>
      </c>
      <c r="N200" s="82"/>
    </row>
    <row r="201" spans="1:14" ht="26.4" x14ac:dyDescent="0.3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13000</v>
      </c>
      <c r="L201" s="111">
        <f t="shared" ref="L201:M201" si="103">SUMIF($F206:$F537,$G201,L206:L537)</f>
        <v>13000</v>
      </c>
      <c r="M201" s="111">
        <f t="shared" si="103"/>
        <v>13000</v>
      </c>
      <c r="N201" s="82"/>
    </row>
    <row r="202" spans="1:14" x14ac:dyDescent="0.3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3362763</v>
      </c>
      <c r="L202" s="111">
        <f t="shared" ref="L202:M202" si="104">SUMIF($F206:$F537,$G202,L206:L537)</f>
        <v>3362763</v>
      </c>
      <c r="M202" s="111">
        <f t="shared" si="104"/>
        <v>3362763</v>
      </c>
      <c r="N202" s="82"/>
    </row>
    <row r="203" spans="1:14" ht="26.4" x14ac:dyDescent="0.3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4000</v>
      </c>
      <c r="L203" s="111">
        <f t="shared" ref="L203:M203" si="105">SUMIF($F206:$F537,$G203,L206:L537)</f>
        <v>4000</v>
      </c>
      <c r="M203" s="111">
        <f t="shared" si="105"/>
        <v>4000</v>
      </c>
      <c r="N203" s="82"/>
    </row>
    <row r="204" spans="1:14" ht="52.8" x14ac:dyDescent="0.3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6.4" x14ac:dyDescent="0.3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3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3357763</v>
      </c>
      <c r="L206" s="88">
        <f t="shared" ref="L206:M206" si="110">SUM(L207,L247,L409,L435,L449)</f>
        <v>3357763</v>
      </c>
      <c r="M206" s="88">
        <f t="shared" si="110"/>
        <v>3357763</v>
      </c>
    </row>
    <row r="207" spans="1:14" x14ac:dyDescent="0.3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3068549</v>
      </c>
      <c r="L207" s="88">
        <f t="shared" ref="L207:M207" si="111">SUM(L208,L227,L234)</f>
        <v>3068549</v>
      </c>
      <c r="M207" s="88">
        <f t="shared" si="111"/>
        <v>3068549</v>
      </c>
      <c r="N207" s="82"/>
    </row>
    <row r="208" spans="1:14" x14ac:dyDescent="0.3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2582506</v>
      </c>
      <c r="L208" s="88">
        <f t="shared" ref="L208:M208" si="112">SUM(L209:L226)</f>
        <v>2582506</v>
      </c>
      <c r="M208" s="88">
        <f t="shared" si="112"/>
        <v>2582506</v>
      </c>
      <c r="N208" s="82"/>
    </row>
    <row r="209" spans="1:14" x14ac:dyDescent="0.3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3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3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2582506</v>
      </c>
      <c r="L211" s="164">
        <v>2582506</v>
      </c>
      <c r="M211" s="164">
        <v>2582506</v>
      </c>
      <c r="N211" s="82">
        <v>5410</v>
      </c>
    </row>
    <row r="212" spans="1:14" x14ac:dyDescent="0.3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3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3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3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3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3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3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3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3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3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3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3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3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3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3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3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62838</v>
      </c>
      <c r="L227" s="88">
        <f>SUM(L228:L233)</f>
        <v>62838</v>
      </c>
      <c r="M227" s="88">
        <f t="shared" ref="M227" si="114">SUM(M228:M233)</f>
        <v>62838</v>
      </c>
      <c r="N227" s="82"/>
    </row>
    <row r="228" spans="1:14" x14ac:dyDescent="0.3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3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3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62838</v>
      </c>
      <c r="L230" s="164">
        <v>62838</v>
      </c>
      <c r="M230" s="164">
        <v>62838</v>
      </c>
      <c r="N230" s="82">
        <v>5410</v>
      </c>
    </row>
    <row r="231" spans="1:14" x14ac:dyDescent="0.3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3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3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3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423205</v>
      </c>
      <c r="L234" s="88">
        <f t="shared" ref="L234:M234" si="115">SUM(L235:L246)</f>
        <v>423205</v>
      </c>
      <c r="M234" s="88">
        <f t="shared" si="115"/>
        <v>423205</v>
      </c>
      <c r="N234" s="82"/>
    </row>
    <row r="235" spans="1:14" ht="25.5" customHeight="1" x14ac:dyDescent="0.3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3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3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423205</v>
      </c>
      <c r="L237" s="164">
        <v>423205</v>
      </c>
      <c r="M237" s="164">
        <v>423205</v>
      </c>
      <c r="N237" s="82">
        <v>5410</v>
      </c>
    </row>
    <row r="238" spans="1:14" x14ac:dyDescent="0.3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3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3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3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3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3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3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3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3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3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284214</v>
      </c>
      <c r="L247" s="88">
        <f t="shared" ref="L247:M247" si="116">SUM(L248,L273,L310,L372,L365)</f>
        <v>284214</v>
      </c>
      <c r="M247" s="88">
        <f t="shared" si="116"/>
        <v>284214</v>
      </c>
      <c r="N247" s="82"/>
    </row>
    <row r="248" spans="1:14" x14ac:dyDescent="0.3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192214</v>
      </c>
      <c r="L248" s="88">
        <f>SUM(L249:L272)</f>
        <v>192214</v>
      </c>
      <c r="M248" s="88">
        <f t="shared" ref="M248" si="117">SUM(M249:M272)</f>
        <v>192214</v>
      </c>
      <c r="N248" s="82"/>
    </row>
    <row r="249" spans="1:14" x14ac:dyDescent="0.3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3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3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3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>
        <v>3000</v>
      </c>
      <c r="L252" s="164">
        <v>3000</v>
      </c>
      <c r="M252" s="164">
        <v>3000</v>
      </c>
      <c r="N252" s="82">
        <v>6210</v>
      </c>
    </row>
    <row r="253" spans="1:14" x14ac:dyDescent="0.3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3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3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3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3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188214</v>
      </c>
      <c r="L257" s="164">
        <v>188214</v>
      </c>
      <c r="M257" s="164">
        <v>188214</v>
      </c>
      <c r="N257" s="82">
        <v>5410</v>
      </c>
    </row>
    <row r="258" spans="1:14" x14ac:dyDescent="0.3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3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3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3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3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3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3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>
        <v>1000</v>
      </c>
      <c r="L264" s="164">
        <v>1000</v>
      </c>
      <c r="M264" s="164">
        <v>1000</v>
      </c>
      <c r="N264" s="82">
        <v>6210</v>
      </c>
    </row>
    <row r="265" spans="1:14" x14ac:dyDescent="0.3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3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3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3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3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3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3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3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3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10000</v>
      </c>
      <c r="L273" s="88">
        <f>SUM(L274:L309)</f>
        <v>10000</v>
      </c>
      <c r="M273" s="88">
        <f t="shared" ref="M273" si="118">SUM(M274:M309)</f>
        <v>10000</v>
      </c>
      <c r="N273" s="82"/>
    </row>
    <row r="274" spans="1:14" ht="25.5" customHeight="1" x14ac:dyDescent="0.3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3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3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1000</v>
      </c>
      <c r="L276" s="164">
        <v>1000</v>
      </c>
      <c r="M276" s="164">
        <v>1000</v>
      </c>
      <c r="N276" s="82">
        <v>5410</v>
      </c>
    </row>
    <row r="277" spans="1:14" x14ac:dyDescent="0.3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3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3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3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3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>
        <v>5000</v>
      </c>
      <c r="L281" s="164">
        <v>5000</v>
      </c>
      <c r="M281" s="164">
        <v>5000</v>
      </c>
      <c r="N281" s="82">
        <v>4910</v>
      </c>
    </row>
    <row r="282" spans="1:14" x14ac:dyDescent="0.3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2000</v>
      </c>
      <c r="L282" s="164">
        <v>2000</v>
      </c>
      <c r="M282" s="164">
        <v>2000</v>
      </c>
      <c r="N282" s="82">
        <v>5410</v>
      </c>
    </row>
    <row r="283" spans="1:14" x14ac:dyDescent="0.3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3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3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3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3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3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3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3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3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3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3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3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3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3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3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3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2000</v>
      </c>
      <c r="L298" s="164">
        <v>2000</v>
      </c>
      <c r="M298" s="164">
        <v>2000</v>
      </c>
      <c r="N298" s="82">
        <v>3210</v>
      </c>
    </row>
    <row r="299" spans="1:14" x14ac:dyDescent="0.3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3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3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3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3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3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3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3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3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3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3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3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20000</v>
      </c>
      <c r="L310" s="88">
        <f>SUM(L311:L364)</f>
        <v>20000</v>
      </c>
      <c r="M310" s="88">
        <f t="shared" ref="M310" si="120">SUM(M311:M364)</f>
        <v>20000</v>
      </c>
      <c r="N310" s="82"/>
    </row>
    <row r="311" spans="1:14" x14ac:dyDescent="0.3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3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3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3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3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3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3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3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3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3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3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3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3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3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3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3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3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3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3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3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3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3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3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3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3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3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3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3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3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3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3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3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3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3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3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3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3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3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3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>
        <v>13000</v>
      </c>
      <c r="L349" s="164">
        <v>13000</v>
      </c>
      <c r="M349" s="164">
        <v>13000</v>
      </c>
      <c r="N349" s="82">
        <v>5410</v>
      </c>
    </row>
    <row r="350" spans="1:14" x14ac:dyDescent="0.3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3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3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3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3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3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3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3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3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3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3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3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>
        <v>7000</v>
      </c>
      <c r="L361" s="164">
        <v>7000</v>
      </c>
      <c r="M361" s="164">
        <v>7000</v>
      </c>
      <c r="N361" s="82">
        <v>5410</v>
      </c>
    </row>
    <row r="362" spans="1:14" x14ac:dyDescent="0.3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3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3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6.4" x14ac:dyDescent="0.3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8000</v>
      </c>
      <c r="L365" s="88">
        <f t="shared" ref="L365:M365" si="125">SUM(L366:L371)</f>
        <v>8000</v>
      </c>
      <c r="M365" s="88">
        <f t="shared" si="125"/>
        <v>8000</v>
      </c>
      <c r="N365" s="82"/>
    </row>
    <row r="366" spans="1:14" ht="25.5" customHeight="1" x14ac:dyDescent="0.3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3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>
        <v>8000</v>
      </c>
      <c r="L367" s="164">
        <v>8000</v>
      </c>
      <c r="M367" s="164">
        <v>8000</v>
      </c>
      <c r="N367" s="82">
        <v>4910</v>
      </c>
    </row>
    <row r="368" spans="1:14" x14ac:dyDescent="0.3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3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3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3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6.4" x14ac:dyDescent="0.3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54000</v>
      </c>
      <c r="L372" s="88">
        <f>SUM(L373:L408)</f>
        <v>54000</v>
      </c>
      <c r="M372" s="88">
        <f t="shared" ref="M372" si="126">SUM(M373:M408)</f>
        <v>54000</v>
      </c>
      <c r="N372" s="82"/>
    </row>
    <row r="373" spans="1:14" ht="25.5" customHeight="1" x14ac:dyDescent="0.3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3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3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3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3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3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3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3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3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3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3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3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3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3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3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>
        <v>3000</v>
      </c>
      <c r="L387" s="164">
        <v>3000</v>
      </c>
      <c r="M387" s="164">
        <v>3000</v>
      </c>
      <c r="N387" s="82">
        <v>5410</v>
      </c>
    </row>
    <row r="388" spans="1:14" x14ac:dyDescent="0.3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3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3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3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>
        <v>1000</v>
      </c>
      <c r="L391" s="164">
        <v>1000</v>
      </c>
      <c r="M391" s="164">
        <v>1000</v>
      </c>
      <c r="N391" s="82">
        <v>3210</v>
      </c>
    </row>
    <row r="392" spans="1:14" x14ac:dyDescent="0.3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3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3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3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3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3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3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3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13000</v>
      </c>
      <c r="L399" s="164">
        <v>13000</v>
      </c>
      <c r="M399" s="164">
        <v>13000</v>
      </c>
      <c r="N399" s="82">
        <v>5410</v>
      </c>
    </row>
    <row r="400" spans="1:14" x14ac:dyDescent="0.3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3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3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3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7000</v>
      </c>
      <c r="L403" s="164">
        <v>7000</v>
      </c>
      <c r="M403" s="164">
        <v>7000</v>
      </c>
      <c r="N403" s="82">
        <v>3210</v>
      </c>
    </row>
    <row r="404" spans="1:14" x14ac:dyDescent="0.3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3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>
        <v>30000</v>
      </c>
      <c r="L405" s="164">
        <v>30000</v>
      </c>
      <c r="M405" s="164">
        <v>30000</v>
      </c>
      <c r="N405" s="82">
        <v>5410</v>
      </c>
    </row>
    <row r="406" spans="1:14" x14ac:dyDescent="0.3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3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3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3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5000</v>
      </c>
      <c r="L409" s="88">
        <f t="shared" ref="L409:M409" si="130">SUM(L410)</f>
        <v>5000</v>
      </c>
      <c r="M409" s="88">
        <f t="shared" si="130"/>
        <v>5000</v>
      </c>
      <c r="N409" s="82"/>
    </row>
    <row r="410" spans="1:14" x14ac:dyDescent="0.3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5000</v>
      </c>
      <c r="L410" s="88">
        <f>SUM(L411:L434)</f>
        <v>5000</v>
      </c>
      <c r="M410" s="88">
        <f t="shared" ref="M410" si="131">SUM(M411:M434)</f>
        <v>5000</v>
      </c>
      <c r="N410" s="82"/>
    </row>
    <row r="411" spans="1:14" ht="25.5" customHeight="1" x14ac:dyDescent="0.3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5000</v>
      </c>
      <c r="L411" s="164">
        <v>5000</v>
      </c>
      <c r="M411" s="164">
        <v>5000</v>
      </c>
      <c r="N411" s="82">
        <v>3210</v>
      </c>
    </row>
    <row r="412" spans="1:14" x14ac:dyDescent="0.3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3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3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3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3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3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3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3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3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3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3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3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3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3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3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3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3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3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3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3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3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3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3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6.4" x14ac:dyDescent="0.3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0</v>
      </c>
      <c r="L435" s="88">
        <f t="shared" ref="L435:M435" si="133">SUM(L436)</f>
        <v>0</v>
      </c>
      <c r="M435" s="88">
        <f t="shared" si="133"/>
        <v>0</v>
      </c>
      <c r="N435" s="82"/>
    </row>
    <row r="436" spans="1:14" ht="26.4" x14ac:dyDescent="0.3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0</v>
      </c>
      <c r="L436" s="88">
        <f t="shared" ref="L436:M436" si="134">SUM(L437:L448)</f>
        <v>0</v>
      </c>
      <c r="M436" s="88">
        <f t="shared" si="134"/>
        <v>0</v>
      </c>
      <c r="N436" s="82"/>
    </row>
    <row r="437" spans="1:14" ht="25.5" customHeight="1" x14ac:dyDescent="0.3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3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3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3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3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3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3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3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3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3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3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3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3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3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3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3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3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3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3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3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6.4" x14ac:dyDescent="0.3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37000</v>
      </c>
      <c r="L457" s="88">
        <f t="shared" ref="L457:M457" si="139">SUM(L458,L466)</f>
        <v>37000</v>
      </c>
      <c r="M457" s="88">
        <f t="shared" si="139"/>
        <v>37000</v>
      </c>
      <c r="N457" s="82"/>
    </row>
    <row r="458" spans="1:14" ht="26.4" x14ac:dyDescent="0.3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3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3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3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3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3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3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3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6.4" x14ac:dyDescent="0.3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37000</v>
      </c>
      <c r="L466" s="88">
        <f t="shared" ref="L466:M466" si="142">SUM(L467,L474,L517,L524)</f>
        <v>37000</v>
      </c>
      <c r="M466" s="88">
        <f t="shared" si="142"/>
        <v>37000</v>
      </c>
      <c r="N466" s="82"/>
    </row>
    <row r="467" spans="1:14" x14ac:dyDescent="0.3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3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3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3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3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3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3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3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27000</v>
      </c>
      <c r="L474" s="88">
        <f t="shared" ref="L474:M474" si="144">SUM(L475:L516)</f>
        <v>27000</v>
      </c>
      <c r="M474" s="88">
        <f t="shared" si="144"/>
        <v>27000</v>
      </c>
      <c r="N474" s="82"/>
    </row>
    <row r="475" spans="1:14" x14ac:dyDescent="0.3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/>
      <c r="L475" s="164"/>
      <c r="M475" s="164"/>
      <c r="N475" s="82">
        <v>3210</v>
      </c>
    </row>
    <row r="476" spans="1:14" x14ac:dyDescent="0.3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3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10000</v>
      </c>
      <c r="L477" s="164">
        <v>10000</v>
      </c>
      <c r="M477" s="164">
        <v>10000</v>
      </c>
      <c r="N477" s="82">
        <v>5410</v>
      </c>
    </row>
    <row r="478" spans="1:14" x14ac:dyDescent="0.3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3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3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3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3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3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>
        <v>5000</v>
      </c>
      <c r="L483" s="164">
        <v>5000</v>
      </c>
      <c r="M483" s="164">
        <v>5000</v>
      </c>
      <c r="N483" s="82">
        <v>5410</v>
      </c>
    </row>
    <row r="484" spans="1:14" x14ac:dyDescent="0.3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3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3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3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3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3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3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3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3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3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3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3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3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3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3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3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3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3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>
        <v>2000</v>
      </c>
      <c r="L501" s="164">
        <v>2000</v>
      </c>
      <c r="M501" s="164">
        <v>2000</v>
      </c>
      <c r="N501" s="82">
        <v>5410</v>
      </c>
    </row>
    <row r="502" spans="1:14" x14ac:dyDescent="0.3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3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3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3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3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3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>
        <v>5000</v>
      </c>
      <c r="L507" s="164">
        <v>5000</v>
      </c>
      <c r="M507" s="164">
        <v>5000</v>
      </c>
      <c r="N507" s="82">
        <v>5410</v>
      </c>
    </row>
    <row r="508" spans="1:14" x14ac:dyDescent="0.3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3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3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3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3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3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5000</v>
      </c>
      <c r="L513" s="164">
        <v>5000</v>
      </c>
      <c r="M513" s="164">
        <v>5000</v>
      </c>
      <c r="N513" s="82">
        <v>5410</v>
      </c>
    </row>
    <row r="514" spans="1:14" x14ac:dyDescent="0.3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3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3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3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3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3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3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3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3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3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6.4" x14ac:dyDescent="0.3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10000</v>
      </c>
      <c r="L524" s="88">
        <f t="shared" ref="L524:M524" si="150">SUM(L525:L536)</f>
        <v>10000</v>
      </c>
      <c r="M524" s="88">
        <f t="shared" si="150"/>
        <v>10000</v>
      </c>
      <c r="N524" s="82"/>
    </row>
    <row r="525" spans="1:14" x14ac:dyDescent="0.3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3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3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10000</v>
      </c>
      <c r="L527" s="164">
        <v>10000</v>
      </c>
      <c r="M527" s="164">
        <v>10000</v>
      </c>
      <c r="N527" s="82">
        <v>5410</v>
      </c>
    </row>
    <row r="528" spans="1:14" x14ac:dyDescent="0.3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3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3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3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3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3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3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3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3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3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6.4" x14ac:dyDescent="0.3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6.4" x14ac:dyDescent="0.3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6.4" x14ac:dyDescent="0.3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3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ht="26.4" x14ac:dyDescent="0.3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2.8" x14ac:dyDescent="0.3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6.4" x14ac:dyDescent="0.3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3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3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3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3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3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3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3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3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3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3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3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3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3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3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3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3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3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3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3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3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3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3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3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3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3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3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3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3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3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3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3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3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3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3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3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3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3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3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3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3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3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3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3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3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3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3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3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3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3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3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3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3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3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3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3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3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3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3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3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3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3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3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3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3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3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3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3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3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3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3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3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3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3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3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3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3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3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3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3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3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3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3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3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3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3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3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3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3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3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3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3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3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3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3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3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3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3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3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3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3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3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3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3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3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3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3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3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3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3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3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3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3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3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3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3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3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3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3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3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3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3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3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3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3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3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3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3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3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3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3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3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3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3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3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3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3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3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3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3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3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3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3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3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3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3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3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3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3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3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3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3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3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3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3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3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3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3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3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3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3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3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3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3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3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3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6.4" x14ac:dyDescent="0.3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3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3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3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3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3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3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6.4" x14ac:dyDescent="0.3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3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3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3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3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3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3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3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3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3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3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3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3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3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3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3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3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3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3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3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3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3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3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3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3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3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3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3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3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3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3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3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3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3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3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3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3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3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3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3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3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3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3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3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ht="26.4" x14ac:dyDescent="0.3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3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3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3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3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3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3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3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3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3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3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3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3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3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3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3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3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3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3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3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3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3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3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3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3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3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3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3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3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3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3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3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3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9.6" x14ac:dyDescent="0.3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3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3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3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3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3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3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6.4" x14ac:dyDescent="0.3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6.4" x14ac:dyDescent="0.3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3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3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3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3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3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3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3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3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3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3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3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3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6.4" x14ac:dyDescent="0.3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3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3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3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3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3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3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3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3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3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3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3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3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6.4" x14ac:dyDescent="0.3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3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3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3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3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3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3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3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3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3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3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3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3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3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3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3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3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3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3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6.4" x14ac:dyDescent="0.3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6.4" x14ac:dyDescent="0.3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3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3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3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3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3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3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3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3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3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3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3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3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3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3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3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3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3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3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3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3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3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3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3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3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3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3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6.4" x14ac:dyDescent="0.3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6.4" x14ac:dyDescent="0.3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3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3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3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3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3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3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3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6.4" x14ac:dyDescent="0.3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3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3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3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3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3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3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3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3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3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3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3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3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3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3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3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3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3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3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3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3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3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3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3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3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3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3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3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3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3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3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3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3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3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3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3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3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3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3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3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3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3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3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3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3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3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3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3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3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3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3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3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3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3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3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3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3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3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3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3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3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3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3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3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6.4" x14ac:dyDescent="0.3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3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3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3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3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3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3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3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3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3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3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3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3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3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3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3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3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3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3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3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3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6.4" x14ac:dyDescent="0.3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6.4" x14ac:dyDescent="0.3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3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3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3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3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3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3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6.4" x14ac:dyDescent="0.3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3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3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3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3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3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3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6.4" x14ac:dyDescent="0.3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6.4" x14ac:dyDescent="0.3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2.8" x14ac:dyDescent="0.3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3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3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3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3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3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3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9.6" x14ac:dyDescent="0.3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3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3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3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3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3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3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3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6.4" x14ac:dyDescent="0.3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134500</v>
      </c>
      <c r="L1001" s="98">
        <f t="shared" ref="L1001:M1001" si="253">SUM(L1002,L1024,L1035,L1055,L1062,L1069,L1146,L1095,L1115,L1122,L1186,L1166,L1129)</f>
        <v>134500</v>
      </c>
      <c r="M1001" s="98">
        <f t="shared" si="253"/>
        <v>134500</v>
      </c>
    </row>
    <row r="1002" spans="1:14" ht="26.4" x14ac:dyDescent="0.3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6.4" x14ac:dyDescent="0.3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3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3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3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3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3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6.4" x14ac:dyDescent="0.3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3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3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6.4" x14ac:dyDescent="0.3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3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3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3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3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3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6.4" x14ac:dyDescent="0.3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6.4" x14ac:dyDescent="0.3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6.4" x14ac:dyDescent="0.3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3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6.4" x14ac:dyDescent="0.3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3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3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6.4" x14ac:dyDescent="0.3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3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3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3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3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6.4" x14ac:dyDescent="0.3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3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6.4" x14ac:dyDescent="0.3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6.4" x14ac:dyDescent="0.3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3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9.6" x14ac:dyDescent="0.3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6.4" x14ac:dyDescent="0.3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3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3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3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3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3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3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6.4" x14ac:dyDescent="0.3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3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3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3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3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3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3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6.4" x14ac:dyDescent="0.3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6.4" x14ac:dyDescent="0.3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3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6.4" x14ac:dyDescent="0.3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3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9.6" x14ac:dyDescent="0.3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450</v>
      </c>
      <c r="L1055" s="101">
        <f t="shared" ref="L1055:M1055" si="284">SUM(L1057)</f>
        <v>450</v>
      </c>
      <c r="M1055" s="101">
        <f t="shared" si="284"/>
        <v>450</v>
      </c>
      <c r="N1055" s="82"/>
    </row>
    <row r="1056" spans="1:14" ht="26.4" x14ac:dyDescent="0.3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450</v>
      </c>
      <c r="L1056" s="111">
        <f t="shared" ref="L1056:M1056" si="286">SUMIF($F1057:$F1061,$G1056,L1057:L1061)</f>
        <v>450</v>
      </c>
      <c r="M1056" s="111">
        <f t="shared" si="286"/>
        <v>450</v>
      </c>
      <c r="N1056" s="82"/>
    </row>
    <row r="1057" spans="1:14" ht="26.4" x14ac:dyDescent="0.3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450</v>
      </c>
      <c r="L1057" s="88">
        <f t="shared" si="287"/>
        <v>450</v>
      </c>
      <c r="M1057" s="88">
        <f t="shared" si="287"/>
        <v>450</v>
      </c>
    </row>
    <row r="1058" spans="1:14" ht="26.4" x14ac:dyDescent="0.3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450</v>
      </c>
      <c r="L1058" s="88">
        <f t="shared" si="287"/>
        <v>450</v>
      </c>
      <c r="M1058" s="88">
        <f t="shared" si="287"/>
        <v>450</v>
      </c>
      <c r="N1058" s="82"/>
    </row>
    <row r="1059" spans="1:14" ht="26.4" x14ac:dyDescent="0.3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450</v>
      </c>
      <c r="L1059" s="88">
        <f t="shared" si="287"/>
        <v>450</v>
      </c>
      <c r="M1059" s="88">
        <f t="shared" si="287"/>
        <v>450</v>
      </c>
      <c r="N1059" s="82"/>
    </row>
    <row r="1060" spans="1:14" x14ac:dyDescent="0.3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450</v>
      </c>
      <c r="L1060" s="164">
        <v>450</v>
      </c>
      <c r="M1060" s="164">
        <v>450</v>
      </c>
      <c r="N1060" s="104">
        <v>111</v>
      </c>
    </row>
    <row r="1061" spans="1:14" x14ac:dyDescent="0.3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3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99000</v>
      </c>
      <c r="L1062" s="101">
        <f t="shared" ref="L1062:M1062" si="290">SUM(L1064)</f>
        <v>99000</v>
      </c>
      <c r="M1062" s="101">
        <f t="shared" si="290"/>
        <v>99000</v>
      </c>
      <c r="N1062" s="82"/>
    </row>
    <row r="1063" spans="1:14" ht="26.4" x14ac:dyDescent="0.3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99000</v>
      </c>
      <c r="L1063" s="111">
        <f t="shared" ref="L1063:M1063" si="292">SUMIF($F1064:$F1068,$G1063,L1064:L1068)</f>
        <v>99000</v>
      </c>
      <c r="M1063" s="111">
        <f t="shared" si="292"/>
        <v>99000</v>
      </c>
      <c r="N1063" s="82"/>
    </row>
    <row r="1064" spans="1:14" x14ac:dyDescent="0.3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99000</v>
      </c>
      <c r="L1064" s="88">
        <f t="shared" si="295"/>
        <v>99000</v>
      </c>
      <c r="M1064" s="88">
        <f t="shared" si="295"/>
        <v>99000</v>
      </c>
      <c r="N1064" s="82"/>
    </row>
    <row r="1065" spans="1:14" x14ac:dyDescent="0.3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99000</v>
      </c>
      <c r="L1065" s="88">
        <f t="shared" si="296"/>
        <v>99000</v>
      </c>
      <c r="M1065" s="88">
        <f t="shared" si="296"/>
        <v>99000</v>
      </c>
      <c r="N1065" s="82"/>
    </row>
    <row r="1066" spans="1:14" x14ac:dyDescent="0.3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99000</v>
      </c>
      <c r="L1066" s="88">
        <f t="shared" si="296"/>
        <v>99000</v>
      </c>
      <c r="M1066" s="88">
        <f t="shared" si="296"/>
        <v>99000</v>
      </c>
      <c r="N1066" s="82"/>
    </row>
    <row r="1067" spans="1:14" x14ac:dyDescent="0.3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99000</v>
      </c>
      <c r="L1067" s="164">
        <v>99000</v>
      </c>
      <c r="M1067" s="164">
        <v>99000</v>
      </c>
      <c r="N1067" s="104">
        <v>111</v>
      </c>
    </row>
    <row r="1068" spans="1:14" x14ac:dyDescent="0.3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ht="26.4" x14ac:dyDescent="0.3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200</v>
      </c>
      <c r="L1069" s="101">
        <f t="shared" ref="L1069:M1069" si="297">SUM(L1073)</f>
        <v>200</v>
      </c>
      <c r="M1069" s="101">
        <f t="shared" si="297"/>
        <v>200</v>
      </c>
      <c r="N1069" s="82"/>
    </row>
    <row r="1070" spans="1:14" ht="26.4" x14ac:dyDescent="0.3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6.4" x14ac:dyDescent="0.3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200</v>
      </c>
      <c r="L1071" s="111">
        <f t="shared" ref="L1071:M1071" si="301">SUMIF($F1073:$F1094,$G1071,L1073:L1094)</f>
        <v>200</v>
      </c>
      <c r="M1071" s="111">
        <f t="shared" si="301"/>
        <v>200</v>
      </c>
      <c r="N1071" s="82"/>
    </row>
    <row r="1072" spans="1:14" ht="26.4" x14ac:dyDescent="0.3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 x14ac:dyDescent="0.3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200</v>
      </c>
      <c r="L1073" s="88">
        <f t="shared" ref="L1073:M1073" si="307">SUM(L1074,L1081)</f>
        <v>200</v>
      </c>
      <c r="M1073" s="88">
        <f t="shared" si="307"/>
        <v>200</v>
      </c>
      <c r="N1073" s="82"/>
    </row>
    <row r="1074" spans="1:14" x14ac:dyDescent="0.3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 x14ac:dyDescent="0.3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 x14ac:dyDescent="0.3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3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 x14ac:dyDescent="0.3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3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6.4" x14ac:dyDescent="0.3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3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200</v>
      </c>
      <c r="L1081" s="88">
        <f t="shared" ref="L1081:M1081" si="312">SUM(L1082,L1086,L1091)</f>
        <v>200</v>
      </c>
      <c r="M1081" s="88">
        <f t="shared" si="312"/>
        <v>200</v>
      </c>
    </row>
    <row r="1082" spans="1:14" x14ac:dyDescent="0.3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 x14ac:dyDescent="0.3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3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6.4" x14ac:dyDescent="0.3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3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 x14ac:dyDescent="0.3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3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3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3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6.4" x14ac:dyDescent="0.3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 t="shared" ref="L1091:M1091" si="315">SUM(L1092:L1093)</f>
        <v>200</v>
      </c>
      <c r="M1091" s="88">
        <f t="shared" si="315"/>
        <v>200</v>
      </c>
    </row>
    <row r="1092" spans="1:14" x14ac:dyDescent="0.3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3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200</v>
      </c>
      <c r="L1093" s="164">
        <v>200</v>
      </c>
      <c r="M1093" s="164">
        <v>200</v>
      </c>
      <c r="N1093" s="104">
        <v>5103</v>
      </c>
    </row>
    <row r="1094" spans="1:14" x14ac:dyDescent="0.3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3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26350</v>
      </c>
      <c r="L1095" s="101">
        <f t="shared" ref="L1095:M1095" si="316">SUM(L1097)</f>
        <v>26350</v>
      </c>
      <c r="M1095" s="101">
        <f t="shared" si="316"/>
        <v>26350</v>
      </c>
    </row>
    <row r="1096" spans="1:14" ht="26.4" x14ac:dyDescent="0.3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26350</v>
      </c>
      <c r="L1096" s="111">
        <f t="shared" ref="L1096:M1096" si="318">SUMIF($F1097:$F1114,$G1096,L1097:L1114)</f>
        <v>26350</v>
      </c>
      <c r="M1096" s="111">
        <f t="shared" si="318"/>
        <v>26350</v>
      </c>
      <c r="N1096" s="82"/>
    </row>
    <row r="1097" spans="1:14" x14ac:dyDescent="0.3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26350</v>
      </c>
      <c r="L1097" s="88">
        <f t="shared" ref="L1097:M1097" si="319">SUM(L1098,L1105,L1111)</f>
        <v>26350</v>
      </c>
      <c r="M1097" s="88">
        <f t="shared" si="319"/>
        <v>26350</v>
      </c>
    </row>
    <row r="1098" spans="1:14" x14ac:dyDescent="0.3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22800</v>
      </c>
      <c r="L1098" s="88">
        <f t="shared" ref="L1098:M1098" si="320">SUM(L1099,L1101,L1103)</f>
        <v>22800</v>
      </c>
      <c r="M1098" s="88">
        <f t="shared" si="320"/>
        <v>22800</v>
      </c>
    </row>
    <row r="1099" spans="1:14" x14ac:dyDescent="0.3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18000</v>
      </c>
      <c r="L1099" s="88">
        <f t="shared" ref="L1099:M1099" si="321">SUM(L1100:L1100)</f>
        <v>18000</v>
      </c>
      <c r="M1099" s="88">
        <f t="shared" si="321"/>
        <v>18000</v>
      </c>
      <c r="N1099" s="82"/>
    </row>
    <row r="1100" spans="1:14" x14ac:dyDescent="0.3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18000</v>
      </c>
      <c r="L1100" s="164">
        <v>18000</v>
      </c>
      <c r="M1100" s="164">
        <v>18000</v>
      </c>
      <c r="N1100" s="82">
        <v>111</v>
      </c>
    </row>
    <row r="1101" spans="1:14" x14ac:dyDescent="0.3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1500</v>
      </c>
      <c r="L1101" s="88">
        <f t="shared" ref="L1101:M1101" si="322">SUM(L1102)</f>
        <v>1500</v>
      </c>
      <c r="M1101" s="88">
        <f t="shared" si="322"/>
        <v>1500</v>
      </c>
      <c r="N1101" s="82"/>
    </row>
    <row r="1102" spans="1:14" x14ac:dyDescent="0.3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1500</v>
      </c>
      <c r="L1102" s="164">
        <v>1500</v>
      </c>
      <c r="M1102" s="164">
        <v>1500</v>
      </c>
      <c r="N1102" s="82">
        <v>111</v>
      </c>
    </row>
    <row r="1103" spans="1:14" x14ac:dyDescent="0.3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3300</v>
      </c>
      <c r="L1103" s="88">
        <f t="shared" ref="L1103:M1103" si="323">SUM(L1104)</f>
        <v>3300</v>
      </c>
      <c r="M1103" s="88">
        <f t="shared" si="323"/>
        <v>3300</v>
      </c>
      <c r="N1103" s="82"/>
    </row>
    <row r="1104" spans="1:14" ht="26.4" x14ac:dyDescent="0.3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3300</v>
      </c>
      <c r="L1104" s="164">
        <v>3300</v>
      </c>
      <c r="M1104" s="164">
        <v>3300</v>
      </c>
      <c r="N1104" s="82">
        <v>111</v>
      </c>
    </row>
    <row r="1105" spans="1:14" x14ac:dyDescent="0.3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3550</v>
      </c>
      <c r="L1105" s="88">
        <f t="shared" ref="L1105:M1105" si="324">SUM(L1106,L1109)</f>
        <v>3550</v>
      </c>
      <c r="M1105" s="88">
        <f t="shared" si="324"/>
        <v>3550</v>
      </c>
    </row>
    <row r="1106" spans="1:14" x14ac:dyDescent="0.3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3200</v>
      </c>
      <c r="L1106" s="88">
        <f t="shared" ref="L1106:M1106" si="325">SUM(L1107:L1108)</f>
        <v>3200</v>
      </c>
      <c r="M1106" s="88">
        <f t="shared" si="325"/>
        <v>3200</v>
      </c>
      <c r="N1106" s="82"/>
    </row>
    <row r="1107" spans="1:14" x14ac:dyDescent="0.3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200</v>
      </c>
      <c r="L1107" s="165">
        <v>200</v>
      </c>
      <c r="M1107" s="165">
        <v>200</v>
      </c>
      <c r="N1107" s="82">
        <v>111</v>
      </c>
    </row>
    <row r="1108" spans="1:14" ht="26.4" x14ac:dyDescent="0.3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3000</v>
      </c>
      <c r="L1108" s="164">
        <v>3000</v>
      </c>
      <c r="M1108" s="164">
        <v>3000</v>
      </c>
      <c r="N1108" s="82">
        <v>111</v>
      </c>
    </row>
    <row r="1109" spans="1:14" x14ac:dyDescent="0.3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350</v>
      </c>
      <c r="L1109" s="88">
        <f t="shared" ref="L1109:M1109" si="326">SUM(L1110:L1110)</f>
        <v>350</v>
      </c>
      <c r="M1109" s="88">
        <f t="shared" si="326"/>
        <v>350</v>
      </c>
      <c r="N1109" s="82"/>
    </row>
    <row r="1110" spans="1:14" x14ac:dyDescent="0.3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350</v>
      </c>
      <c r="L1110" s="164">
        <v>350</v>
      </c>
      <c r="M1110" s="164">
        <v>350</v>
      </c>
      <c r="N1110" s="82">
        <v>111</v>
      </c>
    </row>
    <row r="1111" spans="1:14" x14ac:dyDescent="0.3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3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3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3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3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8500</v>
      </c>
      <c r="L1115" s="101">
        <f t="shared" ref="L1115:M1115" si="329">SUM(L1117)</f>
        <v>8500</v>
      </c>
      <c r="M1115" s="101">
        <f t="shared" si="329"/>
        <v>8500</v>
      </c>
    </row>
    <row r="1116" spans="1:14" ht="26.4" x14ac:dyDescent="0.3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8500</v>
      </c>
      <c r="L1116" s="111">
        <f t="shared" ref="L1116:M1116" si="331">SUMIF($F1117:$F1121,$G1116,L1117:L1121)</f>
        <v>8500</v>
      </c>
      <c r="M1116" s="111">
        <f t="shared" si="331"/>
        <v>8500</v>
      </c>
      <c r="N1116" s="82"/>
    </row>
    <row r="1117" spans="1:14" x14ac:dyDescent="0.3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8500</v>
      </c>
      <c r="L1117" s="88">
        <f t="shared" si="335"/>
        <v>8500</v>
      </c>
      <c r="M1117" s="88">
        <f t="shared" si="335"/>
        <v>8500</v>
      </c>
    </row>
    <row r="1118" spans="1:14" x14ac:dyDescent="0.3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8500</v>
      </c>
      <c r="L1118" s="88">
        <f t="shared" si="335"/>
        <v>8500</v>
      </c>
      <c r="M1118" s="88">
        <f t="shared" si="335"/>
        <v>8500</v>
      </c>
    </row>
    <row r="1119" spans="1:14" x14ac:dyDescent="0.3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8500</v>
      </c>
      <c r="L1119" s="88">
        <f t="shared" ref="L1119:M1119" si="336">SUM(L1120:L1120)</f>
        <v>8500</v>
      </c>
      <c r="M1119" s="88">
        <f t="shared" si="336"/>
        <v>8500</v>
      </c>
      <c r="N1119" s="82"/>
    </row>
    <row r="1120" spans="1:14" x14ac:dyDescent="0.3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8500</v>
      </c>
      <c r="L1120" s="164">
        <v>8500</v>
      </c>
      <c r="M1120" s="164">
        <v>8500</v>
      </c>
      <c r="N1120" s="82">
        <v>5212</v>
      </c>
    </row>
    <row r="1121" spans="1:14" x14ac:dyDescent="0.3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6.4" x14ac:dyDescent="0.3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6.4" x14ac:dyDescent="0.3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3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3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3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3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3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3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6.4" x14ac:dyDescent="0.3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3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3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3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3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3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3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3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6.4" x14ac:dyDescent="0.3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3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3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3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6.4" x14ac:dyDescent="0.3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3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3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3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3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6.4" x14ac:dyDescent="0.3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3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3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3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3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3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6.4" x14ac:dyDescent="0.3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3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3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6.4" x14ac:dyDescent="0.3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3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3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3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3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3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6.4" x14ac:dyDescent="0.3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3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6.4" x14ac:dyDescent="0.3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3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6.4" x14ac:dyDescent="0.3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6.4" x14ac:dyDescent="0.3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3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3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3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3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3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3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3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6.4" x14ac:dyDescent="0.3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3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3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6.4" x14ac:dyDescent="0.3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3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6.4" x14ac:dyDescent="0.3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3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6.4" x14ac:dyDescent="0.3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3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6.4" x14ac:dyDescent="0.3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3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9.6" x14ac:dyDescent="0.3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6.4" x14ac:dyDescent="0.3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3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3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3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3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6.4" x14ac:dyDescent="0.3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3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3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3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3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3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3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3">
      <c r="C1199" s="83"/>
      <c r="D1199" s="83"/>
      <c r="E1199" s="136"/>
      <c r="K1199" s="140"/>
      <c r="L1199" s="141"/>
      <c r="M1199" s="141"/>
      <c r="N1199" s="82"/>
    </row>
    <row r="1200" spans="1:14" x14ac:dyDescent="0.3">
      <c r="C1200" s="83"/>
      <c r="D1200" s="83"/>
      <c r="E1200" s="136"/>
      <c r="K1200" s="140"/>
      <c r="L1200" s="141"/>
      <c r="M1200" s="141"/>
    </row>
    <row r="1201" spans="1:14" x14ac:dyDescent="0.3">
      <c r="C1201" s="83"/>
      <c r="D1201" s="83"/>
      <c r="E1201" s="136"/>
      <c r="K1201" s="140"/>
      <c r="L1201" s="141"/>
      <c r="M1201" s="141"/>
    </row>
    <row r="1202" spans="1:14" x14ac:dyDescent="0.3">
      <c r="C1202" s="136"/>
      <c r="D1202" s="136"/>
      <c r="E1202" s="136"/>
      <c r="J1202" s="142" t="s">
        <v>294</v>
      </c>
      <c r="K1202" s="143">
        <f>SUMIF($G$4:$G$1198,"&gt;3110",K4:K1198)</f>
        <v>3934278</v>
      </c>
      <c r="L1202" s="143">
        <f>SUMIF($G$4:$G$1198,"&lt;10",L4:L1198)</f>
        <v>3934278</v>
      </c>
      <c r="M1202" s="143">
        <f>SUMIF($G$4:$G$1198,"&lt;10",M4:M1198)</f>
        <v>3934278</v>
      </c>
    </row>
    <row r="1203" spans="1:14" ht="16.5" customHeight="1" x14ac:dyDescent="0.3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3">
      <c r="C1204" s="136"/>
      <c r="D1204" s="136"/>
      <c r="E1204" s="136"/>
      <c r="I1204" s="150"/>
      <c r="J1204" s="151"/>
      <c r="N1204" s="150"/>
    </row>
    <row r="1205" spans="1:14" s="107" customFormat="1" ht="13.2" x14ac:dyDescent="0.25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0.399999999999999" x14ac:dyDescent="0.25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3.2" x14ac:dyDescent="0.25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125800</v>
      </c>
      <c r="L1207" s="43">
        <f t="shared" ref="L1207:M1207" si="401">SUMIF($F$4:$F$1198,$F1207,L$4:L$1198)</f>
        <v>125800</v>
      </c>
      <c r="M1207" s="43">
        <f t="shared" si="401"/>
        <v>125800</v>
      </c>
      <c r="N1207" s="104"/>
    </row>
    <row r="1208" spans="1:14" s="107" customFormat="1" ht="13.2" x14ac:dyDescent="0.25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405015</v>
      </c>
      <c r="L1208" s="43">
        <f t="shared" si="402"/>
        <v>405015</v>
      </c>
      <c r="M1208" s="43">
        <f t="shared" si="402"/>
        <v>405015</v>
      </c>
      <c r="N1208" s="104"/>
    </row>
    <row r="1209" spans="1:14" s="107" customFormat="1" ht="13.2" x14ac:dyDescent="0.25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200</v>
      </c>
      <c r="L1209" s="158">
        <f t="shared" si="403"/>
        <v>200</v>
      </c>
      <c r="M1209" s="158">
        <f t="shared" si="403"/>
        <v>200</v>
      </c>
      <c r="N1209" s="104"/>
    </row>
    <row r="1210" spans="1:14" s="107" customFormat="1" ht="13.2" x14ac:dyDescent="0.25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3.2" x14ac:dyDescent="0.25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3.2" x14ac:dyDescent="0.25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8500</v>
      </c>
      <c r="L1212" s="158">
        <f t="shared" si="403"/>
        <v>8500</v>
      </c>
      <c r="M1212" s="158">
        <f t="shared" si="403"/>
        <v>8500</v>
      </c>
      <c r="N1212" s="104"/>
    </row>
    <row r="1213" spans="1:14" s="107" customFormat="1" ht="13.2" x14ac:dyDescent="0.25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15000</v>
      </c>
      <c r="L1213" s="43">
        <f t="shared" si="404"/>
        <v>15000</v>
      </c>
      <c r="M1213" s="43">
        <f t="shared" ref="M1213" si="405">SUMIF($F$4:$F$1198,$F1213,M$4:M$1198)</f>
        <v>15000</v>
      </c>
      <c r="N1213" s="104"/>
    </row>
    <row r="1214" spans="1:14" s="107" customFormat="1" ht="13.2" x14ac:dyDescent="0.25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13000</v>
      </c>
      <c r="L1214" s="43">
        <f t="shared" si="404"/>
        <v>13000</v>
      </c>
      <c r="M1214" s="43">
        <f>SUMIF($F$4:$F$1198,$F1214,M$4:M$1198)</f>
        <v>13000</v>
      </c>
      <c r="N1214" s="104"/>
    </row>
    <row r="1215" spans="1:14" s="107" customFormat="1" ht="13.2" x14ac:dyDescent="0.25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3362763</v>
      </c>
      <c r="L1215" s="43">
        <f t="shared" si="404"/>
        <v>3362763</v>
      </c>
      <c r="M1215" s="43">
        <f>SUMIF($F$4:$F$1198,$F1215,M$4:M$1198)</f>
        <v>3362763</v>
      </c>
      <c r="N1215" s="104"/>
    </row>
    <row r="1216" spans="1:14" s="107" customFormat="1" ht="13.2" x14ac:dyDescent="0.25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4000</v>
      </c>
      <c r="L1216" s="43">
        <f t="shared" si="404"/>
        <v>4000</v>
      </c>
      <c r="M1216" s="43">
        <f>SUMIF($F$4:$F$1198,$F1216,M$4:M$1198)</f>
        <v>4000</v>
      </c>
      <c r="N1216" s="104"/>
    </row>
    <row r="1217" spans="1:14" s="107" customFormat="1" ht="13.2" x14ac:dyDescent="0.25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3.2" x14ac:dyDescent="0.25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3.2" x14ac:dyDescent="0.25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3934278</v>
      </c>
      <c r="L1219" s="161">
        <f>SUM(L1207:L1218)</f>
        <v>3934278</v>
      </c>
      <c r="M1219" s="161">
        <f>SUM(M1207:M1218)</f>
        <v>3934278</v>
      </c>
      <c r="N1219" s="104"/>
    </row>
    <row r="1220" spans="1:14" s="107" customFormat="1" ht="13.2" x14ac:dyDescent="0.25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3.2" x14ac:dyDescent="0.25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5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3.2" x14ac:dyDescent="0.25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3.2" x14ac:dyDescent="0.25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3.2" x14ac:dyDescent="0.25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3.2" x14ac:dyDescent="0.25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3.2" x14ac:dyDescent="0.25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3.2" x14ac:dyDescent="0.25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3.2" x14ac:dyDescent="0.25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3.2" x14ac:dyDescent="0.25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3.2" x14ac:dyDescent="0.25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3.2" x14ac:dyDescent="0.25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3.2" x14ac:dyDescent="0.25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3.2" x14ac:dyDescent="0.25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3.2" x14ac:dyDescent="0.25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3.2" x14ac:dyDescent="0.25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3.2" x14ac:dyDescent="0.25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3.2" x14ac:dyDescent="0.25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3.2" x14ac:dyDescent="0.25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3.2" x14ac:dyDescent="0.25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3.2" x14ac:dyDescent="0.25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3.2" x14ac:dyDescent="0.25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3.2" x14ac:dyDescent="0.25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3.2" x14ac:dyDescent="0.25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3.2" x14ac:dyDescent="0.25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3.2" x14ac:dyDescent="0.25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3.2" x14ac:dyDescent="0.25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3.2" x14ac:dyDescent="0.25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3.2" x14ac:dyDescent="0.25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3.2" x14ac:dyDescent="0.25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3.2" x14ac:dyDescent="0.25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3.2" x14ac:dyDescent="0.25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3.2" x14ac:dyDescent="0.25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3.2" x14ac:dyDescent="0.25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3.2" x14ac:dyDescent="0.25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3.2" x14ac:dyDescent="0.25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3.2" x14ac:dyDescent="0.25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3.2" x14ac:dyDescent="0.25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3.2" x14ac:dyDescent="0.25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3.2" x14ac:dyDescent="0.25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3.2" x14ac:dyDescent="0.25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3.2" x14ac:dyDescent="0.25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3.2" x14ac:dyDescent="0.25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3.2" x14ac:dyDescent="0.25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3.2" x14ac:dyDescent="0.25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3.2" x14ac:dyDescent="0.25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3.2" x14ac:dyDescent="0.25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3.2" x14ac:dyDescent="0.25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3.2" x14ac:dyDescent="0.25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3.2" x14ac:dyDescent="0.25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3.2" x14ac:dyDescent="0.25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3.2" x14ac:dyDescent="0.25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3.2" x14ac:dyDescent="0.25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3.2" x14ac:dyDescent="0.25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3.2" x14ac:dyDescent="0.25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3.2" x14ac:dyDescent="0.25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3.2" x14ac:dyDescent="0.25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3.2" x14ac:dyDescent="0.25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3.2" x14ac:dyDescent="0.25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3.2" x14ac:dyDescent="0.25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3.2" x14ac:dyDescent="0.25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3.2" x14ac:dyDescent="0.25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3.2" x14ac:dyDescent="0.25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3.2" x14ac:dyDescent="0.25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3.2" x14ac:dyDescent="0.25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3.2" x14ac:dyDescent="0.25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3.2" x14ac:dyDescent="0.25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3.2" x14ac:dyDescent="0.25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3.2" x14ac:dyDescent="0.25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3.2" x14ac:dyDescent="0.25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3.2" x14ac:dyDescent="0.25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3.2" x14ac:dyDescent="0.25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3.2" x14ac:dyDescent="0.25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3.2" x14ac:dyDescent="0.25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3.2" x14ac:dyDescent="0.25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3.2" x14ac:dyDescent="0.25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3.2" x14ac:dyDescent="0.25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3.2" x14ac:dyDescent="0.25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3.2" x14ac:dyDescent="0.25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3.2" x14ac:dyDescent="0.25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3.2" x14ac:dyDescent="0.25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3.2" x14ac:dyDescent="0.25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3.2" x14ac:dyDescent="0.25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3.2" x14ac:dyDescent="0.25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3.2" x14ac:dyDescent="0.25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3.2" x14ac:dyDescent="0.25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3.2" x14ac:dyDescent="0.25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3.2" x14ac:dyDescent="0.25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3.2" x14ac:dyDescent="0.25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3.2" x14ac:dyDescent="0.25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3.2" x14ac:dyDescent="0.25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3.2" x14ac:dyDescent="0.25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3.2" x14ac:dyDescent="0.25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3.2" x14ac:dyDescent="0.25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3.2" x14ac:dyDescent="0.25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3.2" x14ac:dyDescent="0.25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3.2" x14ac:dyDescent="0.25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3.2" x14ac:dyDescent="0.25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3.2" x14ac:dyDescent="0.25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3.2" x14ac:dyDescent="0.25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3.2" x14ac:dyDescent="0.25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3.2" x14ac:dyDescent="0.25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3.2" x14ac:dyDescent="0.25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3.2" x14ac:dyDescent="0.25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3.2" x14ac:dyDescent="0.25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3.2" x14ac:dyDescent="0.25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3.2" x14ac:dyDescent="0.25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3.2" x14ac:dyDescent="0.25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3.2" x14ac:dyDescent="0.25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3.2" x14ac:dyDescent="0.25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3.2" x14ac:dyDescent="0.25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3.2" x14ac:dyDescent="0.25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3.2" x14ac:dyDescent="0.25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3.2" x14ac:dyDescent="0.25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3.2" x14ac:dyDescent="0.25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3.2" x14ac:dyDescent="0.25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3.2" x14ac:dyDescent="0.25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3.2" x14ac:dyDescent="0.25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3.2" x14ac:dyDescent="0.25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3.2" x14ac:dyDescent="0.25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3.2" x14ac:dyDescent="0.25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3.2" x14ac:dyDescent="0.25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3.2" x14ac:dyDescent="0.25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3.2" x14ac:dyDescent="0.25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3.2" x14ac:dyDescent="0.25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3.2" x14ac:dyDescent="0.25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3.2" x14ac:dyDescent="0.25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3.2" x14ac:dyDescent="0.25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3.2" x14ac:dyDescent="0.25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3.2" x14ac:dyDescent="0.25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3.2" x14ac:dyDescent="0.25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3.2" x14ac:dyDescent="0.25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3.2" x14ac:dyDescent="0.25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3.2" x14ac:dyDescent="0.25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3.2" x14ac:dyDescent="0.25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3.2" x14ac:dyDescent="0.25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3.2" x14ac:dyDescent="0.25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3.2" x14ac:dyDescent="0.25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3.2" x14ac:dyDescent="0.25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3.2" x14ac:dyDescent="0.25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3.2" x14ac:dyDescent="0.25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3.2" x14ac:dyDescent="0.25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3.2" x14ac:dyDescent="0.25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3.2" x14ac:dyDescent="0.25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3.2" x14ac:dyDescent="0.25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3.2" x14ac:dyDescent="0.25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3.2" x14ac:dyDescent="0.25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3.2" x14ac:dyDescent="0.25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3.2" x14ac:dyDescent="0.25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3.2" x14ac:dyDescent="0.25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3.2" x14ac:dyDescent="0.25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3.2" x14ac:dyDescent="0.25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3.2" x14ac:dyDescent="0.25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3.2" x14ac:dyDescent="0.25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3.2" x14ac:dyDescent="0.25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3.2" x14ac:dyDescent="0.25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3.2" x14ac:dyDescent="0.25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3.2" x14ac:dyDescent="0.25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3.2" x14ac:dyDescent="0.25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3.2" x14ac:dyDescent="0.25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3.2" x14ac:dyDescent="0.25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3.2" x14ac:dyDescent="0.25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3.2" x14ac:dyDescent="0.25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3.2" x14ac:dyDescent="0.25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3.2" x14ac:dyDescent="0.25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3.2" x14ac:dyDescent="0.25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3.2" x14ac:dyDescent="0.25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3.2" x14ac:dyDescent="0.25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3.2" x14ac:dyDescent="0.25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3.2" x14ac:dyDescent="0.25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3.2" x14ac:dyDescent="0.25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3.2" x14ac:dyDescent="0.25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3.2" x14ac:dyDescent="0.25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3.2" x14ac:dyDescent="0.25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3.2" x14ac:dyDescent="0.25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3.2" x14ac:dyDescent="0.25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3.2" x14ac:dyDescent="0.25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3.2" x14ac:dyDescent="0.25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3.2" x14ac:dyDescent="0.25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3.2" x14ac:dyDescent="0.25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3.2" x14ac:dyDescent="0.25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3.2" x14ac:dyDescent="0.25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3.2" x14ac:dyDescent="0.25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3.2" x14ac:dyDescent="0.25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3.2" x14ac:dyDescent="0.25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3.2" x14ac:dyDescent="0.25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3.2" x14ac:dyDescent="0.25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3.2" x14ac:dyDescent="0.25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3.2" x14ac:dyDescent="0.25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3.2" x14ac:dyDescent="0.25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3.2" x14ac:dyDescent="0.25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3.2" x14ac:dyDescent="0.25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3.2" x14ac:dyDescent="0.25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3.2" x14ac:dyDescent="0.25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3.2" x14ac:dyDescent="0.25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3.2" x14ac:dyDescent="0.25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3.2" x14ac:dyDescent="0.25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3.2" x14ac:dyDescent="0.25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3.2" x14ac:dyDescent="0.25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3.2" x14ac:dyDescent="0.25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3.2" x14ac:dyDescent="0.25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3.2" x14ac:dyDescent="0.25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3.2" x14ac:dyDescent="0.25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3.2" x14ac:dyDescent="0.25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3.2" x14ac:dyDescent="0.25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3.2" x14ac:dyDescent="0.25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3.2" x14ac:dyDescent="0.25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3.2" x14ac:dyDescent="0.25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3.2" x14ac:dyDescent="0.25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3.2" x14ac:dyDescent="0.25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3.2" x14ac:dyDescent="0.25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3.2" x14ac:dyDescent="0.25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3.2" x14ac:dyDescent="0.25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3.2" x14ac:dyDescent="0.25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3.2" x14ac:dyDescent="0.25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3.2" x14ac:dyDescent="0.25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3.2" x14ac:dyDescent="0.25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3.2" x14ac:dyDescent="0.25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3.2" x14ac:dyDescent="0.25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3.2" x14ac:dyDescent="0.25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3.2" x14ac:dyDescent="0.25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3.2" x14ac:dyDescent="0.25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3.2" x14ac:dyDescent="0.25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3.2" x14ac:dyDescent="0.25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3.2" x14ac:dyDescent="0.25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3.2" x14ac:dyDescent="0.25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3.2" x14ac:dyDescent="0.25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3.2" x14ac:dyDescent="0.25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3.2" x14ac:dyDescent="0.25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3.2" x14ac:dyDescent="0.25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3.2" x14ac:dyDescent="0.25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3.2" x14ac:dyDescent="0.25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3.2" x14ac:dyDescent="0.25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3.2" x14ac:dyDescent="0.25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3.2" x14ac:dyDescent="0.25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3.2" x14ac:dyDescent="0.25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3.2" x14ac:dyDescent="0.25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3.2" x14ac:dyDescent="0.25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3.2" x14ac:dyDescent="0.25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3.2" x14ac:dyDescent="0.25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3.2" x14ac:dyDescent="0.25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3.2" x14ac:dyDescent="0.25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3.2" x14ac:dyDescent="0.25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3.2" x14ac:dyDescent="0.25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3.2" x14ac:dyDescent="0.25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3.2" x14ac:dyDescent="0.25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3.2" x14ac:dyDescent="0.25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3.2" x14ac:dyDescent="0.25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3.2" x14ac:dyDescent="0.25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3.2" x14ac:dyDescent="0.25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3.2" x14ac:dyDescent="0.25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3.2" x14ac:dyDescent="0.25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3.2" x14ac:dyDescent="0.25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3.2" x14ac:dyDescent="0.25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3.2" x14ac:dyDescent="0.25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3.2" x14ac:dyDescent="0.25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3.2" x14ac:dyDescent="0.25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3.2" x14ac:dyDescent="0.25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3.2" x14ac:dyDescent="0.25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3.2" x14ac:dyDescent="0.25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3.2" x14ac:dyDescent="0.25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3.2" x14ac:dyDescent="0.25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3.2" x14ac:dyDescent="0.25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3.2" x14ac:dyDescent="0.25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3.2" x14ac:dyDescent="0.25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3.2" x14ac:dyDescent="0.25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3.2" x14ac:dyDescent="0.25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3.2" x14ac:dyDescent="0.25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3.2" x14ac:dyDescent="0.25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3.2" x14ac:dyDescent="0.25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3.2" x14ac:dyDescent="0.25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3.2" x14ac:dyDescent="0.25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3.2" x14ac:dyDescent="0.25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3.2" x14ac:dyDescent="0.25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3.2" x14ac:dyDescent="0.25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3.2" x14ac:dyDescent="0.25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3.2" x14ac:dyDescent="0.25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3.2" x14ac:dyDescent="0.25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3.2" x14ac:dyDescent="0.25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3.2" x14ac:dyDescent="0.25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3.2" x14ac:dyDescent="0.25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3.2" x14ac:dyDescent="0.25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3.2" x14ac:dyDescent="0.25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3.2" x14ac:dyDescent="0.25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3.2" x14ac:dyDescent="0.25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3.2" x14ac:dyDescent="0.25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3.2" x14ac:dyDescent="0.25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3.2" x14ac:dyDescent="0.25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3.2" x14ac:dyDescent="0.25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3.2" x14ac:dyDescent="0.25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3.2" x14ac:dyDescent="0.25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3.2" x14ac:dyDescent="0.25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3.2" x14ac:dyDescent="0.25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3.2" x14ac:dyDescent="0.25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3.2" x14ac:dyDescent="0.25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3.2" x14ac:dyDescent="0.25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3.2" x14ac:dyDescent="0.25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3.2" x14ac:dyDescent="0.25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3.2" x14ac:dyDescent="0.25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3.2" x14ac:dyDescent="0.25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3.2" x14ac:dyDescent="0.25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3.2" x14ac:dyDescent="0.25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3.2" x14ac:dyDescent="0.25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3.2" x14ac:dyDescent="0.25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3.2" x14ac:dyDescent="0.25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3.2" x14ac:dyDescent="0.25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3.2" x14ac:dyDescent="0.25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3.2" x14ac:dyDescent="0.25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3.2" x14ac:dyDescent="0.25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3.2" x14ac:dyDescent="0.25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3.2" x14ac:dyDescent="0.25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3.2" x14ac:dyDescent="0.25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3.2" x14ac:dyDescent="0.25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3.2" x14ac:dyDescent="0.25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3.2" x14ac:dyDescent="0.25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3.2" x14ac:dyDescent="0.25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3.2" x14ac:dyDescent="0.25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3.2" x14ac:dyDescent="0.25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3.2" x14ac:dyDescent="0.25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3.2" x14ac:dyDescent="0.25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3.2" x14ac:dyDescent="0.25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3.2" x14ac:dyDescent="0.25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3.2" x14ac:dyDescent="0.25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3.2" x14ac:dyDescent="0.25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3.2" x14ac:dyDescent="0.25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3.2" x14ac:dyDescent="0.25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3.2" x14ac:dyDescent="0.25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3.2" x14ac:dyDescent="0.25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3.2" x14ac:dyDescent="0.25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3.2" x14ac:dyDescent="0.25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3.2" x14ac:dyDescent="0.25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3.2" x14ac:dyDescent="0.25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3.2" x14ac:dyDescent="0.25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3.2" x14ac:dyDescent="0.25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3.2" x14ac:dyDescent="0.25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3.2" x14ac:dyDescent="0.25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3.2" x14ac:dyDescent="0.25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3.2" x14ac:dyDescent="0.25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3.2" x14ac:dyDescent="0.25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3.2" x14ac:dyDescent="0.25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3.2" x14ac:dyDescent="0.25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3.2" x14ac:dyDescent="0.25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3.2" x14ac:dyDescent="0.25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3.2" x14ac:dyDescent="0.25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3.2" x14ac:dyDescent="0.25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3.2" x14ac:dyDescent="0.25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3.2" x14ac:dyDescent="0.25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3.2" x14ac:dyDescent="0.25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3.2" x14ac:dyDescent="0.25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3.2" x14ac:dyDescent="0.25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3.2" x14ac:dyDescent="0.25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3.2" x14ac:dyDescent="0.25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3.2" x14ac:dyDescent="0.25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3.2" x14ac:dyDescent="0.25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3.2" x14ac:dyDescent="0.25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3.2" x14ac:dyDescent="0.25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3.2" x14ac:dyDescent="0.25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3.2" x14ac:dyDescent="0.25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3.2" x14ac:dyDescent="0.25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3.2" x14ac:dyDescent="0.25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3.2" x14ac:dyDescent="0.25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3.2" x14ac:dyDescent="0.25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3.2" x14ac:dyDescent="0.25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3.2" x14ac:dyDescent="0.25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3.2" x14ac:dyDescent="0.25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3.2" x14ac:dyDescent="0.25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3.2" x14ac:dyDescent="0.25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3.2" x14ac:dyDescent="0.25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3.2" x14ac:dyDescent="0.25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3.2" x14ac:dyDescent="0.25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3.2" x14ac:dyDescent="0.25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3.2" x14ac:dyDescent="0.25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3.2" x14ac:dyDescent="0.25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3.2" x14ac:dyDescent="0.25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3.2" x14ac:dyDescent="0.25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3.2" x14ac:dyDescent="0.25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3.2" x14ac:dyDescent="0.25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3.2" x14ac:dyDescent="0.25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3.2" x14ac:dyDescent="0.25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3.2" x14ac:dyDescent="0.25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3.2" x14ac:dyDescent="0.25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3.2" x14ac:dyDescent="0.25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3.2" x14ac:dyDescent="0.25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3.2" x14ac:dyDescent="0.25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3.2" x14ac:dyDescent="0.25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3.2" x14ac:dyDescent="0.25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3.2" x14ac:dyDescent="0.25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3.2" x14ac:dyDescent="0.25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3.2" x14ac:dyDescent="0.25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3.2" x14ac:dyDescent="0.25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3.2" x14ac:dyDescent="0.25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3.2" x14ac:dyDescent="0.25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3.2" x14ac:dyDescent="0.25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3.2" x14ac:dyDescent="0.25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3.2" x14ac:dyDescent="0.25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3.2" x14ac:dyDescent="0.25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3.2" x14ac:dyDescent="0.25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3.2" x14ac:dyDescent="0.25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3.2" x14ac:dyDescent="0.25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3.2" x14ac:dyDescent="0.25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3.2" x14ac:dyDescent="0.25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3.2" x14ac:dyDescent="0.25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3.2" x14ac:dyDescent="0.25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3.2" x14ac:dyDescent="0.25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3.2" x14ac:dyDescent="0.25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3.2" x14ac:dyDescent="0.25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3.2" x14ac:dyDescent="0.25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3.2" x14ac:dyDescent="0.25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3.2" x14ac:dyDescent="0.25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3.2" x14ac:dyDescent="0.25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3.2" x14ac:dyDescent="0.25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3.2" x14ac:dyDescent="0.25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3.2" x14ac:dyDescent="0.25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3.2" x14ac:dyDescent="0.25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3.2" x14ac:dyDescent="0.25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3.2" x14ac:dyDescent="0.25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3.2" x14ac:dyDescent="0.25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3.2" x14ac:dyDescent="0.25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3.2" x14ac:dyDescent="0.25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3.2" x14ac:dyDescent="0.25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3.2" x14ac:dyDescent="0.25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3.2" x14ac:dyDescent="0.25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3.2" x14ac:dyDescent="0.25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3.2" x14ac:dyDescent="0.25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3.2" x14ac:dyDescent="0.25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3.2" x14ac:dyDescent="0.25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3.2" x14ac:dyDescent="0.25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3.2" x14ac:dyDescent="0.25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3.2" x14ac:dyDescent="0.25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3.2" x14ac:dyDescent="0.25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3.2" x14ac:dyDescent="0.25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3.2" x14ac:dyDescent="0.25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3.2" x14ac:dyDescent="0.25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3.2" x14ac:dyDescent="0.25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3.2" x14ac:dyDescent="0.25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3.2" x14ac:dyDescent="0.25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3.2" x14ac:dyDescent="0.25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3.2" x14ac:dyDescent="0.25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3.2" x14ac:dyDescent="0.25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3.2" x14ac:dyDescent="0.25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3.2" x14ac:dyDescent="0.25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3.2" x14ac:dyDescent="0.25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3.2" x14ac:dyDescent="0.25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3.2" x14ac:dyDescent="0.25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3.2" x14ac:dyDescent="0.25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3.2" x14ac:dyDescent="0.25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3.2" x14ac:dyDescent="0.25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3.2" x14ac:dyDescent="0.25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3.2" x14ac:dyDescent="0.25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3.2" x14ac:dyDescent="0.25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3.2" x14ac:dyDescent="0.25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3.2" x14ac:dyDescent="0.25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3.2" x14ac:dyDescent="0.25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3.2" x14ac:dyDescent="0.25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3.2" x14ac:dyDescent="0.25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3.2" x14ac:dyDescent="0.25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3.2" x14ac:dyDescent="0.25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3.2" x14ac:dyDescent="0.25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3.2" x14ac:dyDescent="0.25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3.2" x14ac:dyDescent="0.25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3.2" x14ac:dyDescent="0.25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3.2" x14ac:dyDescent="0.25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3.2" x14ac:dyDescent="0.25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3.2" x14ac:dyDescent="0.25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3.2" x14ac:dyDescent="0.25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3.2" x14ac:dyDescent="0.25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3.2" x14ac:dyDescent="0.25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3.2" x14ac:dyDescent="0.25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3.2" x14ac:dyDescent="0.25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3.2" x14ac:dyDescent="0.25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3.2" x14ac:dyDescent="0.25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3.2" x14ac:dyDescent="0.25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3.2" x14ac:dyDescent="0.25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3.2" x14ac:dyDescent="0.25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3.2" x14ac:dyDescent="0.25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3.2" x14ac:dyDescent="0.25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3.2" x14ac:dyDescent="0.25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3.2" x14ac:dyDescent="0.25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3.2" x14ac:dyDescent="0.25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3.2" x14ac:dyDescent="0.25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3.2" x14ac:dyDescent="0.25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3.2" x14ac:dyDescent="0.25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3.2" x14ac:dyDescent="0.25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3.2" x14ac:dyDescent="0.25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3.2" x14ac:dyDescent="0.25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3.2" x14ac:dyDescent="0.25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3.2" x14ac:dyDescent="0.25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3.2" x14ac:dyDescent="0.25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3.2" x14ac:dyDescent="0.25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3.2" x14ac:dyDescent="0.25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3.2" x14ac:dyDescent="0.25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3.2" x14ac:dyDescent="0.25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3.2" x14ac:dyDescent="0.25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3.2" x14ac:dyDescent="0.25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3.2" x14ac:dyDescent="0.25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3.2" x14ac:dyDescent="0.25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3.2" x14ac:dyDescent="0.25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3.2" x14ac:dyDescent="0.25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3.2" x14ac:dyDescent="0.25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3.2" x14ac:dyDescent="0.25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3.2" x14ac:dyDescent="0.25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3.2" x14ac:dyDescent="0.25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3.2" x14ac:dyDescent="0.25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3.2" x14ac:dyDescent="0.25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3.2" x14ac:dyDescent="0.25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3.2" x14ac:dyDescent="0.25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3.2" x14ac:dyDescent="0.25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3.2" x14ac:dyDescent="0.25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3.2" x14ac:dyDescent="0.25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3.2" x14ac:dyDescent="0.25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3.2" x14ac:dyDescent="0.25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3.2" x14ac:dyDescent="0.25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3.2" x14ac:dyDescent="0.25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3.2" x14ac:dyDescent="0.25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3.2" x14ac:dyDescent="0.25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3.2" x14ac:dyDescent="0.25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3.2" x14ac:dyDescent="0.25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3.2" x14ac:dyDescent="0.25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3.2" x14ac:dyDescent="0.25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3.2" x14ac:dyDescent="0.25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3.2" x14ac:dyDescent="0.25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3.2" x14ac:dyDescent="0.25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3.2" x14ac:dyDescent="0.25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3.2" x14ac:dyDescent="0.25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3.2" x14ac:dyDescent="0.25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3.2" x14ac:dyDescent="0.25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3.2" x14ac:dyDescent="0.25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3.2" x14ac:dyDescent="0.25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3.2" x14ac:dyDescent="0.25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3.2" x14ac:dyDescent="0.25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3.2" x14ac:dyDescent="0.25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3.2" x14ac:dyDescent="0.25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3.2" x14ac:dyDescent="0.25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3.2" x14ac:dyDescent="0.25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3.2" x14ac:dyDescent="0.25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3.2" x14ac:dyDescent="0.25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3.2" x14ac:dyDescent="0.25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3.2" x14ac:dyDescent="0.25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3.2" x14ac:dyDescent="0.25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3.2" x14ac:dyDescent="0.25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3.2" x14ac:dyDescent="0.25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3.2" x14ac:dyDescent="0.25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3.2" x14ac:dyDescent="0.25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3.2" x14ac:dyDescent="0.25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3.2" x14ac:dyDescent="0.25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3.2" x14ac:dyDescent="0.25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3.2" x14ac:dyDescent="0.25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3.2" x14ac:dyDescent="0.25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3.2" x14ac:dyDescent="0.25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3.2" x14ac:dyDescent="0.25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3.2" x14ac:dyDescent="0.25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3.2" x14ac:dyDescent="0.25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3.2" x14ac:dyDescent="0.25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3.2" x14ac:dyDescent="0.25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3.2" x14ac:dyDescent="0.25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3.2" x14ac:dyDescent="0.25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3.2" x14ac:dyDescent="0.25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3.2" x14ac:dyDescent="0.25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3.2" x14ac:dyDescent="0.25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3.2" x14ac:dyDescent="0.25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3.2" x14ac:dyDescent="0.25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3.2" x14ac:dyDescent="0.25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3.2" x14ac:dyDescent="0.25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3.2" x14ac:dyDescent="0.25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3.2" x14ac:dyDescent="0.25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3.2" x14ac:dyDescent="0.25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3.2" x14ac:dyDescent="0.25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3.2" x14ac:dyDescent="0.25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3.2" x14ac:dyDescent="0.25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3.2" x14ac:dyDescent="0.25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3.2" x14ac:dyDescent="0.25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3.2" x14ac:dyDescent="0.25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3.2" x14ac:dyDescent="0.25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3.2" x14ac:dyDescent="0.25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3.2" x14ac:dyDescent="0.25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3.2" x14ac:dyDescent="0.25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3.2" x14ac:dyDescent="0.25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3.2" x14ac:dyDescent="0.25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3.2" x14ac:dyDescent="0.25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3.2" x14ac:dyDescent="0.25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3.2" x14ac:dyDescent="0.25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3.2" x14ac:dyDescent="0.25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3.2" x14ac:dyDescent="0.25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3.2" x14ac:dyDescent="0.25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3.2" x14ac:dyDescent="0.25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3.2" x14ac:dyDescent="0.25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3.2" x14ac:dyDescent="0.25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3.2" x14ac:dyDescent="0.25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3.2" x14ac:dyDescent="0.25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3.2" x14ac:dyDescent="0.25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3.2" x14ac:dyDescent="0.25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3.2" x14ac:dyDescent="0.25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3.2" x14ac:dyDescent="0.25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3.2" x14ac:dyDescent="0.25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3.2" x14ac:dyDescent="0.25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3.2" x14ac:dyDescent="0.25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3.2" x14ac:dyDescent="0.25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3.2" x14ac:dyDescent="0.25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3.2" x14ac:dyDescent="0.25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3.2" x14ac:dyDescent="0.25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3.2" x14ac:dyDescent="0.25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3.2" x14ac:dyDescent="0.25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3.2" x14ac:dyDescent="0.25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3.2" x14ac:dyDescent="0.25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3.2" x14ac:dyDescent="0.25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3.2" x14ac:dyDescent="0.25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3.2" x14ac:dyDescent="0.25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3.2" x14ac:dyDescent="0.25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3.2" x14ac:dyDescent="0.25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3.2" x14ac:dyDescent="0.25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3.2" x14ac:dyDescent="0.25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3.2" x14ac:dyDescent="0.25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3.2" x14ac:dyDescent="0.25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3.2" x14ac:dyDescent="0.25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3.2" x14ac:dyDescent="0.25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3.2" x14ac:dyDescent="0.25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3.2" x14ac:dyDescent="0.25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3.2" x14ac:dyDescent="0.25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3.2" x14ac:dyDescent="0.25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3.2" x14ac:dyDescent="0.25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3.2" x14ac:dyDescent="0.25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3.2" x14ac:dyDescent="0.25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3.2" x14ac:dyDescent="0.25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3.2" x14ac:dyDescent="0.25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3.2" x14ac:dyDescent="0.25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3.2" x14ac:dyDescent="0.25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3.2" x14ac:dyDescent="0.25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3.2" x14ac:dyDescent="0.25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3.2" x14ac:dyDescent="0.25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3.2" x14ac:dyDescent="0.25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3.2" x14ac:dyDescent="0.25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3.2" x14ac:dyDescent="0.25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3.2" x14ac:dyDescent="0.25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3.2" x14ac:dyDescent="0.25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3.2" x14ac:dyDescent="0.25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3.2" x14ac:dyDescent="0.25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3.2" x14ac:dyDescent="0.25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3.2" x14ac:dyDescent="0.25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3.2" x14ac:dyDescent="0.25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3.2" x14ac:dyDescent="0.25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3.2" x14ac:dyDescent="0.25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3.2" x14ac:dyDescent="0.25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3.2" x14ac:dyDescent="0.25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3.2" x14ac:dyDescent="0.25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3.2" x14ac:dyDescent="0.25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3.2" x14ac:dyDescent="0.25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3.2" x14ac:dyDescent="0.25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3.2" x14ac:dyDescent="0.25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3.2" x14ac:dyDescent="0.25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3.2" x14ac:dyDescent="0.25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3.2" x14ac:dyDescent="0.25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3.2" x14ac:dyDescent="0.25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3.2" x14ac:dyDescent="0.25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3.2" x14ac:dyDescent="0.25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3.2" x14ac:dyDescent="0.25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3.2" x14ac:dyDescent="0.25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3.2" x14ac:dyDescent="0.25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3.2" x14ac:dyDescent="0.25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3.2" x14ac:dyDescent="0.25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3.2" x14ac:dyDescent="0.25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3.2" x14ac:dyDescent="0.25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3.2" x14ac:dyDescent="0.25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3.2" x14ac:dyDescent="0.25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3.2" x14ac:dyDescent="0.25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3.2" x14ac:dyDescent="0.25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3.2" x14ac:dyDescent="0.25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3.2" x14ac:dyDescent="0.25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3.2" x14ac:dyDescent="0.25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3.2" x14ac:dyDescent="0.25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3.2" x14ac:dyDescent="0.25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3.2" x14ac:dyDescent="0.25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3.2" x14ac:dyDescent="0.25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3.2" x14ac:dyDescent="0.25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3.2" x14ac:dyDescent="0.25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3.2" x14ac:dyDescent="0.25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3.2" x14ac:dyDescent="0.25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3.2" x14ac:dyDescent="0.25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3.2" x14ac:dyDescent="0.25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3.2" x14ac:dyDescent="0.25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3.2" x14ac:dyDescent="0.25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3.2" x14ac:dyDescent="0.25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3.2" x14ac:dyDescent="0.25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3.2" x14ac:dyDescent="0.25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3.2" x14ac:dyDescent="0.25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3.2" x14ac:dyDescent="0.25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3.2" x14ac:dyDescent="0.25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3.2" x14ac:dyDescent="0.25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3.2" x14ac:dyDescent="0.25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3.2" x14ac:dyDescent="0.25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3.2" x14ac:dyDescent="0.25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3.2" x14ac:dyDescent="0.25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3.2" x14ac:dyDescent="0.25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3.2" x14ac:dyDescent="0.25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3.2" x14ac:dyDescent="0.25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3.2" x14ac:dyDescent="0.25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3.2" x14ac:dyDescent="0.25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3.2" x14ac:dyDescent="0.25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3.2" x14ac:dyDescent="0.25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3.2" x14ac:dyDescent="0.25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3.2" x14ac:dyDescent="0.25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3.2" x14ac:dyDescent="0.25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3.2" x14ac:dyDescent="0.25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3.2" x14ac:dyDescent="0.25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3.2" x14ac:dyDescent="0.25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3.2" x14ac:dyDescent="0.25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3.2" x14ac:dyDescent="0.25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3.2" x14ac:dyDescent="0.25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3.2" x14ac:dyDescent="0.25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3.2" x14ac:dyDescent="0.25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3.2" x14ac:dyDescent="0.25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3.2" x14ac:dyDescent="0.25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3.2" x14ac:dyDescent="0.25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3.2" x14ac:dyDescent="0.25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3.2" x14ac:dyDescent="0.25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3.2" x14ac:dyDescent="0.25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3.2" x14ac:dyDescent="0.25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3.2" x14ac:dyDescent="0.25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3.2" x14ac:dyDescent="0.25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3.2" x14ac:dyDescent="0.25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3.2" x14ac:dyDescent="0.25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3.2" x14ac:dyDescent="0.25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3.2" x14ac:dyDescent="0.25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3.2" x14ac:dyDescent="0.25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3.2" x14ac:dyDescent="0.25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3.2" x14ac:dyDescent="0.25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3.2" x14ac:dyDescent="0.25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3.2" x14ac:dyDescent="0.25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3.2" x14ac:dyDescent="0.25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3.2" x14ac:dyDescent="0.25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3.2" x14ac:dyDescent="0.25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3.2" x14ac:dyDescent="0.25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3.2" x14ac:dyDescent="0.25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3.2" x14ac:dyDescent="0.25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3.2" x14ac:dyDescent="0.25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3.2" x14ac:dyDescent="0.25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3.2" x14ac:dyDescent="0.25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3.2" x14ac:dyDescent="0.25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3.2" x14ac:dyDescent="0.25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3.2" x14ac:dyDescent="0.25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3.2" x14ac:dyDescent="0.25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3.2" x14ac:dyDescent="0.25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3.2" x14ac:dyDescent="0.25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3.2" x14ac:dyDescent="0.25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3.2" x14ac:dyDescent="0.25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3.2" x14ac:dyDescent="0.25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3.2" x14ac:dyDescent="0.25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3.2" x14ac:dyDescent="0.25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3.2" x14ac:dyDescent="0.25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3.2" x14ac:dyDescent="0.25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3.2" x14ac:dyDescent="0.25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3.2" x14ac:dyDescent="0.25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3.2" x14ac:dyDescent="0.25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3.2" x14ac:dyDescent="0.25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3.2" x14ac:dyDescent="0.25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3.2" x14ac:dyDescent="0.25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3.2" x14ac:dyDescent="0.25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3.2" x14ac:dyDescent="0.25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3.2" x14ac:dyDescent="0.25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3.2" x14ac:dyDescent="0.25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3.2" x14ac:dyDescent="0.25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3.2" x14ac:dyDescent="0.25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3.2" x14ac:dyDescent="0.25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3.2" x14ac:dyDescent="0.25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3.2" x14ac:dyDescent="0.25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3.2" x14ac:dyDescent="0.25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3.2" x14ac:dyDescent="0.25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3.2" x14ac:dyDescent="0.25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3.2" x14ac:dyDescent="0.25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3.2" x14ac:dyDescent="0.25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3.2" x14ac:dyDescent="0.25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3.2" x14ac:dyDescent="0.25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3.2" x14ac:dyDescent="0.25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3.2" x14ac:dyDescent="0.25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3.2" x14ac:dyDescent="0.25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3.2" x14ac:dyDescent="0.25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3.2" x14ac:dyDescent="0.25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3.2" x14ac:dyDescent="0.25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3.2" x14ac:dyDescent="0.25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3.2" x14ac:dyDescent="0.25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3.2" x14ac:dyDescent="0.25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3.2" x14ac:dyDescent="0.25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3.2" x14ac:dyDescent="0.25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3.2" x14ac:dyDescent="0.25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3.2" x14ac:dyDescent="0.25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3.2" x14ac:dyDescent="0.25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3.2" x14ac:dyDescent="0.25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3.2" x14ac:dyDescent="0.25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3.2" x14ac:dyDescent="0.25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3.2" x14ac:dyDescent="0.25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3.2" x14ac:dyDescent="0.25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3.2" x14ac:dyDescent="0.25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3.2" x14ac:dyDescent="0.25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3.2" x14ac:dyDescent="0.25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3.2" x14ac:dyDescent="0.25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3.2" x14ac:dyDescent="0.25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3.2" x14ac:dyDescent="0.25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3.2" x14ac:dyDescent="0.25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3.2" x14ac:dyDescent="0.25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3.2" x14ac:dyDescent="0.25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3.2" x14ac:dyDescent="0.25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3.2" x14ac:dyDescent="0.25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3.2" x14ac:dyDescent="0.25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3.2" x14ac:dyDescent="0.25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3.2" x14ac:dyDescent="0.25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3.2" x14ac:dyDescent="0.25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3.2" x14ac:dyDescent="0.25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3.2" x14ac:dyDescent="0.25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3.2" x14ac:dyDescent="0.25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3.2" x14ac:dyDescent="0.25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3.2" x14ac:dyDescent="0.25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3.2" x14ac:dyDescent="0.25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3.2" x14ac:dyDescent="0.25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3.2" x14ac:dyDescent="0.25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3.2" x14ac:dyDescent="0.25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3.2" x14ac:dyDescent="0.25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3.2" x14ac:dyDescent="0.25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3.2" x14ac:dyDescent="0.25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3.2" x14ac:dyDescent="0.25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3.2" x14ac:dyDescent="0.25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3.2" x14ac:dyDescent="0.25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3.2" x14ac:dyDescent="0.25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3.2" x14ac:dyDescent="0.25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3.2" x14ac:dyDescent="0.25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3.2" x14ac:dyDescent="0.25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3.2" x14ac:dyDescent="0.25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3.2" x14ac:dyDescent="0.25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3.2" x14ac:dyDescent="0.25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3.2" x14ac:dyDescent="0.25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3.2" x14ac:dyDescent="0.25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3.2" x14ac:dyDescent="0.25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3.2" x14ac:dyDescent="0.25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3.2" x14ac:dyDescent="0.25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3.2" x14ac:dyDescent="0.25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3.2" x14ac:dyDescent="0.25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3.2" x14ac:dyDescent="0.25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3.2" x14ac:dyDescent="0.25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3.2" x14ac:dyDescent="0.25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3.2" x14ac:dyDescent="0.25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3.2" x14ac:dyDescent="0.25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3.2" x14ac:dyDescent="0.25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3.2" x14ac:dyDescent="0.25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3.2" x14ac:dyDescent="0.25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3.2" x14ac:dyDescent="0.25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3.2" x14ac:dyDescent="0.25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3.2" x14ac:dyDescent="0.25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3.2" x14ac:dyDescent="0.25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3.2" x14ac:dyDescent="0.25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3.2" x14ac:dyDescent="0.25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3.2" x14ac:dyDescent="0.25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3.2" x14ac:dyDescent="0.25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3.2" x14ac:dyDescent="0.25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3.2" x14ac:dyDescent="0.25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3.2" x14ac:dyDescent="0.25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3.2" x14ac:dyDescent="0.25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3.2" x14ac:dyDescent="0.25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3.2" x14ac:dyDescent="0.25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3.2" x14ac:dyDescent="0.25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3.2" x14ac:dyDescent="0.25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3.2" x14ac:dyDescent="0.25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3.2" x14ac:dyDescent="0.25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3.2" x14ac:dyDescent="0.25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3.2" x14ac:dyDescent="0.25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3.2" x14ac:dyDescent="0.25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3.2" x14ac:dyDescent="0.25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3.2" x14ac:dyDescent="0.25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3.2" x14ac:dyDescent="0.25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3.2" x14ac:dyDescent="0.25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3.2" x14ac:dyDescent="0.25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3.2" x14ac:dyDescent="0.25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3.2" x14ac:dyDescent="0.25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3.2" x14ac:dyDescent="0.25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3.2" x14ac:dyDescent="0.25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3.2" x14ac:dyDescent="0.25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3.2" x14ac:dyDescent="0.25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3.2" x14ac:dyDescent="0.25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3.2" x14ac:dyDescent="0.25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3.2" x14ac:dyDescent="0.25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3.2" x14ac:dyDescent="0.25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3.2" x14ac:dyDescent="0.25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3.2" x14ac:dyDescent="0.25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3.2" x14ac:dyDescent="0.25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3.2" x14ac:dyDescent="0.25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3.2" x14ac:dyDescent="0.25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3.2" x14ac:dyDescent="0.25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3.2" x14ac:dyDescent="0.25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3.2" x14ac:dyDescent="0.25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3.2" x14ac:dyDescent="0.25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3.2" x14ac:dyDescent="0.25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3.2" x14ac:dyDescent="0.25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3.2" x14ac:dyDescent="0.25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3.2" x14ac:dyDescent="0.25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3.2" x14ac:dyDescent="0.25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3.2" x14ac:dyDescent="0.25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3.2" x14ac:dyDescent="0.25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3.2" x14ac:dyDescent="0.25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3.2" x14ac:dyDescent="0.25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3.2" x14ac:dyDescent="0.25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3.2" x14ac:dyDescent="0.25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3.2" x14ac:dyDescent="0.25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3.2" x14ac:dyDescent="0.25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3.2" x14ac:dyDescent="0.25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3.2" x14ac:dyDescent="0.25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3.2" x14ac:dyDescent="0.25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3.2" x14ac:dyDescent="0.25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3.2" x14ac:dyDescent="0.25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3.2" x14ac:dyDescent="0.25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3.2" x14ac:dyDescent="0.25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3.2" x14ac:dyDescent="0.25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3.2" x14ac:dyDescent="0.25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3.2" x14ac:dyDescent="0.25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3.2" x14ac:dyDescent="0.25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3.2" x14ac:dyDescent="0.25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3.2" x14ac:dyDescent="0.25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3.2" x14ac:dyDescent="0.25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3.2" x14ac:dyDescent="0.25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3.2" x14ac:dyDescent="0.25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3.2" x14ac:dyDescent="0.25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3.2" x14ac:dyDescent="0.25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3.2" x14ac:dyDescent="0.25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3.2" x14ac:dyDescent="0.25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3.2" x14ac:dyDescent="0.25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3.2" x14ac:dyDescent="0.25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3.2" x14ac:dyDescent="0.25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3.2" x14ac:dyDescent="0.25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3.2" x14ac:dyDescent="0.25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3.2" x14ac:dyDescent="0.25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3.2" x14ac:dyDescent="0.25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3.2" x14ac:dyDescent="0.25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3.2" x14ac:dyDescent="0.25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3.2" x14ac:dyDescent="0.25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3.2" x14ac:dyDescent="0.25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3.2" x14ac:dyDescent="0.25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3.2" x14ac:dyDescent="0.25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3.2" x14ac:dyDescent="0.25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3.2" x14ac:dyDescent="0.25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3.2" x14ac:dyDescent="0.25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3.2" x14ac:dyDescent="0.25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3.2" x14ac:dyDescent="0.25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3.2" x14ac:dyDescent="0.25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3.2" x14ac:dyDescent="0.25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3.2" x14ac:dyDescent="0.25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3.2" x14ac:dyDescent="0.25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3.2" x14ac:dyDescent="0.25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3.2" x14ac:dyDescent="0.25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3.2" x14ac:dyDescent="0.25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3.2" x14ac:dyDescent="0.25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3.2" x14ac:dyDescent="0.25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3.2" x14ac:dyDescent="0.25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3.2" x14ac:dyDescent="0.25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3.2" x14ac:dyDescent="0.25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3.2" x14ac:dyDescent="0.25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3.2" x14ac:dyDescent="0.25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3.2" x14ac:dyDescent="0.25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3.2" x14ac:dyDescent="0.25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3.2" x14ac:dyDescent="0.25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3.2" x14ac:dyDescent="0.25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3.2" x14ac:dyDescent="0.25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3.2" x14ac:dyDescent="0.25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3.2" x14ac:dyDescent="0.25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3.2" x14ac:dyDescent="0.25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3.2" x14ac:dyDescent="0.25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3.2" x14ac:dyDescent="0.25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3.2" x14ac:dyDescent="0.25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3.2" x14ac:dyDescent="0.25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3.2" x14ac:dyDescent="0.25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3.2" x14ac:dyDescent="0.25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3.2" x14ac:dyDescent="0.25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3.2" x14ac:dyDescent="0.25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3.2" x14ac:dyDescent="0.25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3.2" x14ac:dyDescent="0.25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3.2" x14ac:dyDescent="0.25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3.2" x14ac:dyDescent="0.25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3.2" x14ac:dyDescent="0.25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3.2" x14ac:dyDescent="0.25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3.2" x14ac:dyDescent="0.25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3.2" x14ac:dyDescent="0.25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3.2" x14ac:dyDescent="0.25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3.2" x14ac:dyDescent="0.25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3.2" x14ac:dyDescent="0.25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3.2" x14ac:dyDescent="0.25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3.2" x14ac:dyDescent="0.25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3.2" x14ac:dyDescent="0.25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3.2" x14ac:dyDescent="0.25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3.2" x14ac:dyDescent="0.25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3.2" x14ac:dyDescent="0.25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3.2" x14ac:dyDescent="0.25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3.2" x14ac:dyDescent="0.25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3.2" x14ac:dyDescent="0.25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3.2" x14ac:dyDescent="0.25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3.2" x14ac:dyDescent="0.25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3.2" x14ac:dyDescent="0.25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3.2" x14ac:dyDescent="0.25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3.2" x14ac:dyDescent="0.25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3.2" x14ac:dyDescent="0.25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3.2" x14ac:dyDescent="0.25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3.2" x14ac:dyDescent="0.25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3.2" x14ac:dyDescent="0.25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3.2" x14ac:dyDescent="0.25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3.2" x14ac:dyDescent="0.25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3.2" x14ac:dyDescent="0.25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3.2" x14ac:dyDescent="0.25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3.2" x14ac:dyDescent="0.25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3.2" x14ac:dyDescent="0.25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3.2" x14ac:dyDescent="0.25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3.2" x14ac:dyDescent="0.25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3.2" x14ac:dyDescent="0.25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3.2" x14ac:dyDescent="0.25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3.2" x14ac:dyDescent="0.25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3.2" x14ac:dyDescent="0.25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3.2" x14ac:dyDescent="0.25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3.2" x14ac:dyDescent="0.25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3.2" x14ac:dyDescent="0.25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3.2" x14ac:dyDescent="0.25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3.2" x14ac:dyDescent="0.25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3.2" x14ac:dyDescent="0.25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3.2" x14ac:dyDescent="0.25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3.2" x14ac:dyDescent="0.25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3.2" x14ac:dyDescent="0.25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3.2" x14ac:dyDescent="0.25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3.2" x14ac:dyDescent="0.25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3.2" x14ac:dyDescent="0.25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3.2" x14ac:dyDescent="0.25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3.2" x14ac:dyDescent="0.25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3.2" x14ac:dyDescent="0.25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3.2" x14ac:dyDescent="0.25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3.2" x14ac:dyDescent="0.25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3.2" x14ac:dyDescent="0.25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3.2" x14ac:dyDescent="0.25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3.2" x14ac:dyDescent="0.25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3.2" x14ac:dyDescent="0.25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3.2" x14ac:dyDescent="0.25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3.2" x14ac:dyDescent="0.25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3.2" x14ac:dyDescent="0.25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3.2" x14ac:dyDescent="0.25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3.2" x14ac:dyDescent="0.25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3.2" x14ac:dyDescent="0.25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3.2" x14ac:dyDescent="0.25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3.2" x14ac:dyDescent="0.25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3.2" x14ac:dyDescent="0.25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3.2" x14ac:dyDescent="0.25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3.2" x14ac:dyDescent="0.25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3.2" x14ac:dyDescent="0.25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3.2" x14ac:dyDescent="0.25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3.2" x14ac:dyDescent="0.25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3.2" x14ac:dyDescent="0.25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3.2" x14ac:dyDescent="0.25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3.2" x14ac:dyDescent="0.25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3.2" x14ac:dyDescent="0.25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3.2" x14ac:dyDescent="0.25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3.2" x14ac:dyDescent="0.25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3.2" x14ac:dyDescent="0.25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3.2" x14ac:dyDescent="0.25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3.2" x14ac:dyDescent="0.25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3.2" x14ac:dyDescent="0.25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3.2" x14ac:dyDescent="0.25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3.2" x14ac:dyDescent="0.25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3.2" x14ac:dyDescent="0.25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3.2" x14ac:dyDescent="0.25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3.2" x14ac:dyDescent="0.25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3.2" x14ac:dyDescent="0.25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3.2" x14ac:dyDescent="0.25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3.2" x14ac:dyDescent="0.25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3.2" x14ac:dyDescent="0.25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3.2" x14ac:dyDescent="0.25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3.2" x14ac:dyDescent="0.25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3.2" x14ac:dyDescent="0.25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3.2" x14ac:dyDescent="0.25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3.2" x14ac:dyDescent="0.25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3.2" x14ac:dyDescent="0.25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3.2" x14ac:dyDescent="0.25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3.2" x14ac:dyDescent="0.25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3.2" x14ac:dyDescent="0.25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3.2" x14ac:dyDescent="0.25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3.2" x14ac:dyDescent="0.25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3.2" x14ac:dyDescent="0.25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3.2" x14ac:dyDescent="0.25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3.2" x14ac:dyDescent="0.25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3.2" x14ac:dyDescent="0.25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3.2" x14ac:dyDescent="0.25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3.2" x14ac:dyDescent="0.25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3.2" x14ac:dyDescent="0.25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3.2" x14ac:dyDescent="0.25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3.2" x14ac:dyDescent="0.25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3.2" x14ac:dyDescent="0.25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3.2" x14ac:dyDescent="0.25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3.2" x14ac:dyDescent="0.25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3.2" x14ac:dyDescent="0.25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3.2" x14ac:dyDescent="0.25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3.2" x14ac:dyDescent="0.25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3.2" x14ac:dyDescent="0.25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3.2" x14ac:dyDescent="0.25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3.2" x14ac:dyDescent="0.25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3.2" x14ac:dyDescent="0.25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3.2" x14ac:dyDescent="0.25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3.2" x14ac:dyDescent="0.25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3.2" x14ac:dyDescent="0.25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3.2" x14ac:dyDescent="0.25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3.2" x14ac:dyDescent="0.25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3.2" x14ac:dyDescent="0.25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3.2" x14ac:dyDescent="0.25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3.2" x14ac:dyDescent="0.25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3.2" x14ac:dyDescent="0.25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3.2" x14ac:dyDescent="0.25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3.2" x14ac:dyDescent="0.25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3.2" x14ac:dyDescent="0.25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3.2" x14ac:dyDescent="0.25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3.2" x14ac:dyDescent="0.25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3.2" x14ac:dyDescent="0.25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3.2" x14ac:dyDescent="0.25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3.2" x14ac:dyDescent="0.25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3.2" x14ac:dyDescent="0.25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3.2" x14ac:dyDescent="0.25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3.2" x14ac:dyDescent="0.25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3.2" x14ac:dyDescent="0.25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3.2" x14ac:dyDescent="0.25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3.2" x14ac:dyDescent="0.25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3.2" x14ac:dyDescent="0.25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3.2" x14ac:dyDescent="0.25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3.2" x14ac:dyDescent="0.25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3.2" x14ac:dyDescent="0.25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3.2" x14ac:dyDescent="0.25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3.2" x14ac:dyDescent="0.25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3.2" x14ac:dyDescent="0.25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3.2" x14ac:dyDescent="0.25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3.2" x14ac:dyDescent="0.25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3.2" x14ac:dyDescent="0.25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3.2" x14ac:dyDescent="0.25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3.2" x14ac:dyDescent="0.25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3.2" x14ac:dyDescent="0.25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3.2" x14ac:dyDescent="0.25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3.2" x14ac:dyDescent="0.25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3.2" x14ac:dyDescent="0.25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3.2" x14ac:dyDescent="0.25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3.2" x14ac:dyDescent="0.25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3.2" x14ac:dyDescent="0.25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3.2" x14ac:dyDescent="0.25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3.2" x14ac:dyDescent="0.25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3.2" x14ac:dyDescent="0.25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3.2" x14ac:dyDescent="0.25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3.2" x14ac:dyDescent="0.25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3.2" x14ac:dyDescent="0.25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3.2" x14ac:dyDescent="0.25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3.2" x14ac:dyDescent="0.25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3.2" x14ac:dyDescent="0.25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3.2" x14ac:dyDescent="0.25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3.2" x14ac:dyDescent="0.25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3.2" x14ac:dyDescent="0.25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3.2" x14ac:dyDescent="0.25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3.2" x14ac:dyDescent="0.25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3.2" x14ac:dyDescent="0.25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3.2" x14ac:dyDescent="0.25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3.2" x14ac:dyDescent="0.25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3.2" x14ac:dyDescent="0.25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3.2" x14ac:dyDescent="0.25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3.2" x14ac:dyDescent="0.25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3.2" x14ac:dyDescent="0.25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3.2" x14ac:dyDescent="0.25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3.2" x14ac:dyDescent="0.25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3.2" x14ac:dyDescent="0.25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3.2" x14ac:dyDescent="0.25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3.2" x14ac:dyDescent="0.25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3.2" x14ac:dyDescent="0.25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3.2" x14ac:dyDescent="0.25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3.2" x14ac:dyDescent="0.25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3.2" x14ac:dyDescent="0.25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3.2" x14ac:dyDescent="0.25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3.2" x14ac:dyDescent="0.25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3.2" x14ac:dyDescent="0.25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3.2" x14ac:dyDescent="0.25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3.2" x14ac:dyDescent="0.25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3.2" x14ac:dyDescent="0.25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3.2" x14ac:dyDescent="0.25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3.2" x14ac:dyDescent="0.25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3.2" x14ac:dyDescent="0.25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3.2" x14ac:dyDescent="0.25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3.2" x14ac:dyDescent="0.25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3.2" x14ac:dyDescent="0.25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3.2" x14ac:dyDescent="0.25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3.2" x14ac:dyDescent="0.25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3.2" x14ac:dyDescent="0.25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3.2" x14ac:dyDescent="0.25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3.2" x14ac:dyDescent="0.25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3.2" x14ac:dyDescent="0.25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3.2" x14ac:dyDescent="0.25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3.2" x14ac:dyDescent="0.25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3.2" x14ac:dyDescent="0.25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3.2" x14ac:dyDescent="0.25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3.2" x14ac:dyDescent="0.25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3.2" x14ac:dyDescent="0.25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3.2" x14ac:dyDescent="0.25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3.2" x14ac:dyDescent="0.25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3.2" x14ac:dyDescent="0.25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3.2" x14ac:dyDescent="0.25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3.2" x14ac:dyDescent="0.25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3.2" x14ac:dyDescent="0.25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3.2" x14ac:dyDescent="0.25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3.2" x14ac:dyDescent="0.25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3.2" x14ac:dyDescent="0.25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3.2" x14ac:dyDescent="0.25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3.2" x14ac:dyDescent="0.25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3.2" x14ac:dyDescent="0.25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3.2" x14ac:dyDescent="0.25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3.2" x14ac:dyDescent="0.25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3.2" x14ac:dyDescent="0.25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3.2" x14ac:dyDescent="0.25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3.2" x14ac:dyDescent="0.25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3.2" x14ac:dyDescent="0.25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3.2" x14ac:dyDescent="0.25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3.2" x14ac:dyDescent="0.25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3.2" x14ac:dyDescent="0.25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3.2" x14ac:dyDescent="0.25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3.2" x14ac:dyDescent="0.25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3.2" x14ac:dyDescent="0.25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3.2" x14ac:dyDescent="0.25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3.2" x14ac:dyDescent="0.25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3.2" x14ac:dyDescent="0.25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3.2" x14ac:dyDescent="0.25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3.2" x14ac:dyDescent="0.25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3.2" x14ac:dyDescent="0.25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3.2" x14ac:dyDescent="0.25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3.2" x14ac:dyDescent="0.25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3.2" x14ac:dyDescent="0.25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3.2" x14ac:dyDescent="0.25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3.2" x14ac:dyDescent="0.25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3.2" x14ac:dyDescent="0.25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3.2" x14ac:dyDescent="0.25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3.2" x14ac:dyDescent="0.25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3.2" x14ac:dyDescent="0.25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3.2" x14ac:dyDescent="0.25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3.2" x14ac:dyDescent="0.25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3.2" x14ac:dyDescent="0.25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3.2" x14ac:dyDescent="0.25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3.2" x14ac:dyDescent="0.25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3.2" x14ac:dyDescent="0.25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3.2" x14ac:dyDescent="0.25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3.2" x14ac:dyDescent="0.25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3.2" x14ac:dyDescent="0.25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3.2" x14ac:dyDescent="0.25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3.2" x14ac:dyDescent="0.25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3.2" x14ac:dyDescent="0.25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3.2" x14ac:dyDescent="0.25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3.2" x14ac:dyDescent="0.25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3.2" x14ac:dyDescent="0.25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3.2" x14ac:dyDescent="0.25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3.2" x14ac:dyDescent="0.25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3.2" x14ac:dyDescent="0.25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3.2" x14ac:dyDescent="0.25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3.2" x14ac:dyDescent="0.25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3.2" x14ac:dyDescent="0.25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3.2" x14ac:dyDescent="0.25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3.2" x14ac:dyDescent="0.25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3.2" x14ac:dyDescent="0.25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3.2" x14ac:dyDescent="0.25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3.2" x14ac:dyDescent="0.25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3.2" x14ac:dyDescent="0.25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3.2" x14ac:dyDescent="0.25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3.2" x14ac:dyDescent="0.25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3.2" x14ac:dyDescent="0.25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3.2" x14ac:dyDescent="0.25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3.2" x14ac:dyDescent="0.25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3.2" x14ac:dyDescent="0.25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3.2" x14ac:dyDescent="0.25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3.2" x14ac:dyDescent="0.25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3.2" x14ac:dyDescent="0.25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3.2" x14ac:dyDescent="0.25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3.2" x14ac:dyDescent="0.25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3.2" x14ac:dyDescent="0.25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3.2" x14ac:dyDescent="0.25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3.2" x14ac:dyDescent="0.25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3.2" x14ac:dyDescent="0.25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3.2" x14ac:dyDescent="0.25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3.2" x14ac:dyDescent="0.25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3.2" x14ac:dyDescent="0.25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3.2" x14ac:dyDescent="0.25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3.2" x14ac:dyDescent="0.25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3.2" x14ac:dyDescent="0.25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3.2" x14ac:dyDescent="0.25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3.2" x14ac:dyDescent="0.25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3.2" x14ac:dyDescent="0.25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3.2" x14ac:dyDescent="0.25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3.2" x14ac:dyDescent="0.25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3.2" x14ac:dyDescent="0.25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3.2" x14ac:dyDescent="0.25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3.2" x14ac:dyDescent="0.25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3.2" x14ac:dyDescent="0.25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3.2" x14ac:dyDescent="0.25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3.2" x14ac:dyDescent="0.25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3.2" x14ac:dyDescent="0.25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3.2" x14ac:dyDescent="0.25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3.2" x14ac:dyDescent="0.25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3.2" x14ac:dyDescent="0.25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3.2" x14ac:dyDescent="0.25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3.2" x14ac:dyDescent="0.25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3.2" x14ac:dyDescent="0.25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3.2" x14ac:dyDescent="0.25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3.2" x14ac:dyDescent="0.25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3.2" x14ac:dyDescent="0.25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3.2" x14ac:dyDescent="0.25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3.2" x14ac:dyDescent="0.25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3.2" x14ac:dyDescent="0.25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3.2" x14ac:dyDescent="0.25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3.2" x14ac:dyDescent="0.25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3.2" x14ac:dyDescent="0.25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3.2" x14ac:dyDescent="0.25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3.2" x14ac:dyDescent="0.25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3.2" x14ac:dyDescent="0.25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3.2" x14ac:dyDescent="0.25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3.2" x14ac:dyDescent="0.25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3.2" x14ac:dyDescent="0.25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3.2" x14ac:dyDescent="0.25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3.2" x14ac:dyDescent="0.25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3.2" x14ac:dyDescent="0.25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3.2" x14ac:dyDescent="0.25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3.2" x14ac:dyDescent="0.25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3.2" x14ac:dyDescent="0.25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3.2" x14ac:dyDescent="0.25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3.2" x14ac:dyDescent="0.25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3.2" x14ac:dyDescent="0.25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3.2" x14ac:dyDescent="0.25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3.2" x14ac:dyDescent="0.25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3.2" x14ac:dyDescent="0.25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3.2" x14ac:dyDescent="0.25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3.2" x14ac:dyDescent="0.25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3.2" x14ac:dyDescent="0.25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3.2" x14ac:dyDescent="0.25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3.2" x14ac:dyDescent="0.25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3.2" x14ac:dyDescent="0.25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3.2" x14ac:dyDescent="0.25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3.2" x14ac:dyDescent="0.25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3.2" x14ac:dyDescent="0.25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3.2" x14ac:dyDescent="0.25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3.2" x14ac:dyDescent="0.25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3.2" x14ac:dyDescent="0.25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3.2" x14ac:dyDescent="0.25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3.2" x14ac:dyDescent="0.25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3.2" x14ac:dyDescent="0.25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3.2" x14ac:dyDescent="0.25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3.2" x14ac:dyDescent="0.25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3.2" x14ac:dyDescent="0.25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3.2" x14ac:dyDescent="0.25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3.2" x14ac:dyDescent="0.25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3.2" x14ac:dyDescent="0.25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3.2" x14ac:dyDescent="0.25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3.2" x14ac:dyDescent="0.25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3.2" x14ac:dyDescent="0.25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3.2" x14ac:dyDescent="0.25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3.2" x14ac:dyDescent="0.25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3.2" x14ac:dyDescent="0.25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3.2" x14ac:dyDescent="0.25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3.2" x14ac:dyDescent="0.25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3.2" x14ac:dyDescent="0.25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3.2" x14ac:dyDescent="0.25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3.2" x14ac:dyDescent="0.25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3.2" x14ac:dyDescent="0.25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3.2" x14ac:dyDescent="0.25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3.2" x14ac:dyDescent="0.25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3.2" x14ac:dyDescent="0.25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3.2" x14ac:dyDescent="0.25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3.2" x14ac:dyDescent="0.25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3.2" x14ac:dyDescent="0.25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3.2" x14ac:dyDescent="0.25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3.2" x14ac:dyDescent="0.25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3.2" x14ac:dyDescent="0.25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3.2" x14ac:dyDescent="0.25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3.2" x14ac:dyDescent="0.25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3.2" x14ac:dyDescent="0.25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3.2" x14ac:dyDescent="0.25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3.2" x14ac:dyDescent="0.25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3.2" x14ac:dyDescent="0.25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3.2" x14ac:dyDescent="0.25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3.2" x14ac:dyDescent="0.25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3.2" x14ac:dyDescent="0.25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3.2" x14ac:dyDescent="0.25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3.2" x14ac:dyDescent="0.25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3.2" x14ac:dyDescent="0.25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3.2" x14ac:dyDescent="0.25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3.2" x14ac:dyDescent="0.25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3.2" x14ac:dyDescent="0.25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3.2" x14ac:dyDescent="0.25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3.2" x14ac:dyDescent="0.25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3.2" x14ac:dyDescent="0.25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3.2" x14ac:dyDescent="0.25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3.2" x14ac:dyDescent="0.25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3.2" x14ac:dyDescent="0.25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3.2" x14ac:dyDescent="0.25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3.2" x14ac:dyDescent="0.25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3.2" x14ac:dyDescent="0.25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3.2" x14ac:dyDescent="0.25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3.2" x14ac:dyDescent="0.25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3.2" x14ac:dyDescent="0.25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3.2" x14ac:dyDescent="0.25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3.2" x14ac:dyDescent="0.25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3.2" x14ac:dyDescent="0.25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3.2" x14ac:dyDescent="0.25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3.2" x14ac:dyDescent="0.25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3.2" x14ac:dyDescent="0.25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3.2" x14ac:dyDescent="0.25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3.2" x14ac:dyDescent="0.25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3.2" x14ac:dyDescent="0.25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3.2" x14ac:dyDescent="0.25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3.2" x14ac:dyDescent="0.25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3.2" x14ac:dyDescent="0.25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3.2" x14ac:dyDescent="0.25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3.2" x14ac:dyDescent="0.25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3.2" x14ac:dyDescent="0.25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3.2" x14ac:dyDescent="0.25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3.2" x14ac:dyDescent="0.25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3.2" x14ac:dyDescent="0.25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3.2" x14ac:dyDescent="0.25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3.2" x14ac:dyDescent="0.25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3.2" x14ac:dyDescent="0.25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3.2" x14ac:dyDescent="0.25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3.2" x14ac:dyDescent="0.25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3.2" x14ac:dyDescent="0.25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3.2" x14ac:dyDescent="0.25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3.2" x14ac:dyDescent="0.25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3.2" x14ac:dyDescent="0.25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3.2" x14ac:dyDescent="0.25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3.2" x14ac:dyDescent="0.25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3.2" x14ac:dyDescent="0.25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3.2" x14ac:dyDescent="0.25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3.2" x14ac:dyDescent="0.25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3.2" x14ac:dyDescent="0.25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3.2" x14ac:dyDescent="0.25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3.2" x14ac:dyDescent="0.25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3.2" x14ac:dyDescent="0.25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3.2" x14ac:dyDescent="0.25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3.2" x14ac:dyDescent="0.25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3.2" x14ac:dyDescent="0.25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3.2" x14ac:dyDescent="0.25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3.2" x14ac:dyDescent="0.25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3.2" x14ac:dyDescent="0.25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3.2" x14ac:dyDescent="0.25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3.2" x14ac:dyDescent="0.25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3.2" x14ac:dyDescent="0.25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3.2" x14ac:dyDescent="0.25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3.2" x14ac:dyDescent="0.25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3.2" x14ac:dyDescent="0.25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3.2" x14ac:dyDescent="0.25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3.2" x14ac:dyDescent="0.25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3.2" x14ac:dyDescent="0.25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3.2" x14ac:dyDescent="0.25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3.2" x14ac:dyDescent="0.25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3.2" x14ac:dyDescent="0.25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3.2" x14ac:dyDescent="0.25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3.2" x14ac:dyDescent="0.25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3.2" x14ac:dyDescent="0.25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3.2" x14ac:dyDescent="0.25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3.2" x14ac:dyDescent="0.25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3.2" x14ac:dyDescent="0.25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3.2" x14ac:dyDescent="0.25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3.2" x14ac:dyDescent="0.25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3.2" x14ac:dyDescent="0.25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3.2" x14ac:dyDescent="0.25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3.2" x14ac:dyDescent="0.25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3.2" x14ac:dyDescent="0.25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3.2" x14ac:dyDescent="0.25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3.2" x14ac:dyDescent="0.25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3.2" x14ac:dyDescent="0.25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3.2" x14ac:dyDescent="0.25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3.2" x14ac:dyDescent="0.25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3.2" x14ac:dyDescent="0.25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3.2" x14ac:dyDescent="0.25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3.2" x14ac:dyDescent="0.25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3.2" x14ac:dyDescent="0.25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3.2" x14ac:dyDescent="0.25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3.2" x14ac:dyDescent="0.25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3.2" x14ac:dyDescent="0.25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3.2" x14ac:dyDescent="0.25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3.2" x14ac:dyDescent="0.25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3.2" x14ac:dyDescent="0.25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3.2" x14ac:dyDescent="0.25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3.2" x14ac:dyDescent="0.25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3.2" x14ac:dyDescent="0.25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3.2" x14ac:dyDescent="0.25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3.2" x14ac:dyDescent="0.25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3.2" x14ac:dyDescent="0.25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3.2" x14ac:dyDescent="0.25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3.2" x14ac:dyDescent="0.25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3.2" x14ac:dyDescent="0.25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3.2" x14ac:dyDescent="0.25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3.2" x14ac:dyDescent="0.25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3.2" x14ac:dyDescent="0.25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3.2" x14ac:dyDescent="0.25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3.2" x14ac:dyDescent="0.25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3.2" x14ac:dyDescent="0.25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3.2" x14ac:dyDescent="0.25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3.2" x14ac:dyDescent="0.25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3.2" x14ac:dyDescent="0.25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3.2" x14ac:dyDescent="0.25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3.2" x14ac:dyDescent="0.25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3.2" x14ac:dyDescent="0.25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3.2" x14ac:dyDescent="0.25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3.2" x14ac:dyDescent="0.25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3.2" x14ac:dyDescent="0.25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3.2" x14ac:dyDescent="0.25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3.2" x14ac:dyDescent="0.25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3.2" x14ac:dyDescent="0.25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3.2" x14ac:dyDescent="0.25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3.2" x14ac:dyDescent="0.25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3.2" x14ac:dyDescent="0.25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3.2" x14ac:dyDescent="0.25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3.2" x14ac:dyDescent="0.25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3.2" x14ac:dyDescent="0.25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3.2" x14ac:dyDescent="0.25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3.2" x14ac:dyDescent="0.25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3.2" x14ac:dyDescent="0.25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3.2" x14ac:dyDescent="0.25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3.2" x14ac:dyDescent="0.25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3.2" x14ac:dyDescent="0.25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3.2" x14ac:dyDescent="0.25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3.2" x14ac:dyDescent="0.25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3.2" x14ac:dyDescent="0.25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3.2" x14ac:dyDescent="0.25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3.2" x14ac:dyDescent="0.25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3.2" x14ac:dyDescent="0.25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3.2" x14ac:dyDescent="0.25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3.2" x14ac:dyDescent="0.25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3.2" x14ac:dyDescent="0.25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3.2" x14ac:dyDescent="0.25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3.2" x14ac:dyDescent="0.25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3.2" x14ac:dyDescent="0.25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3.2" x14ac:dyDescent="0.25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3.2" x14ac:dyDescent="0.25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3.2" x14ac:dyDescent="0.25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3.2" x14ac:dyDescent="0.25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3.2" x14ac:dyDescent="0.25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3.2" x14ac:dyDescent="0.25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3.2" x14ac:dyDescent="0.25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3.2" x14ac:dyDescent="0.25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3.2" x14ac:dyDescent="0.25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3.2" x14ac:dyDescent="0.25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3.2" x14ac:dyDescent="0.25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3.2" x14ac:dyDescent="0.25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3.2" x14ac:dyDescent="0.25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3.2" x14ac:dyDescent="0.25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3.2" x14ac:dyDescent="0.25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3.2" x14ac:dyDescent="0.25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3.2" x14ac:dyDescent="0.25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3.2" x14ac:dyDescent="0.25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3.2" x14ac:dyDescent="0.25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3.2" x14ac:dyDescent="0.25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3.2" x14ac:dyDescent="0.25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3.2" x14ac:dyDescent="0.25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3.2" x14ac:dyDescent="0.25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3.2" x14ac:dyDescent="0.25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3.2" x14ac:dyDescent="0.25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3.2" x14ac:dyDescent="0.25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3.2" x14ac:dyDescent="0.25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3.2" x14ac:dyDescent="0.25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3.2" x14ac:dyDescent="0.25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3.2" x14ac:dyDescent="0.25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3.2" x14ac:dyDescent="0.25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3.2" x14ac:dyDescent="0.25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3.2" x14ac:dyDescent="0.25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3.2" x14ac:dyDescent="0.25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3.2" x14ac:dyDescent="0.25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3.2" x14ac:dyDescent="0.25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3.2" x14ac:dyDescent="0.25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3.2" x14ac:dyDescent="0.25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3.2" x14ac:dyDescent="0.25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3.2" x14ac:dyDescent="0.25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3.2" x14ac:dyDescent="0.25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3.2" x14ac:dyDescent="0.25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3.2" x14ac:dyDescent="0.25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3.2" x14ac:dyDescent="0.25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3.2" x14ac:dyDescent="0.25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3.2" x14ac:dyDescent="0.25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3.2" x14ac:dyDescent="0.25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3.2" x14ac:dyDescent="0.25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3.2" x14ac:dyDescent="0.25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3.2" x14ac:dyDescent="0.25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3.2" x14ac:dyDescent="0.25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3.2" x14ac:dyDescent="0.25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3.2" x14ac:dyDescent="0.25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3.2" x14ac:dyDescent="0.25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3.2" x14ac:dyDescent="0.25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3.2" x14ac:dyDescent="0.25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3.2" x14ac:dyDescent="0.25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3.2" x14ac:dyDescent="0.25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3.2" x14ac:dyDescent="0.25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3.2" x14ac:dyDescent="0.25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3.2" x14ac:dyDescent="0.25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3.2" x14ac:dyDescent="0.25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3.2" x14ac:dyDescent="0.25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3.2" x14ac:dyDescent="0.25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3.2" x14ac:dyDescent="0.25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3.2" x14ac:dyDescent="0.25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3.2" x14ac:dyDescent="0.25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3.2" x14ac:dyDescent="0.25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3.2" x14ac:dyDescent="0.25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3.2" x14ac:dyDescent="0.25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3.2" x14ac:dyDescent="0.25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3.2" x14ac:dyDescent="0.25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3.2" x14ac:dyDescent="0.25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3.2" x14ac:dyDescent="0.25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3.2" x14ac:dyDescent="0.25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3.2" x14ac:dyDescent="0.25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3.2" x14ac:dyDescent="0.25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3.2" x14ac:dyDescent="0.25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3.2" x14ac:dyDescent="0.25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3.2" x14ac:dyDescent="0.25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3.2" x14ac:dyDescent="0.25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3.2" x14ac:dyDescent="0.25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3.2" x14ac:dyDescent="0.25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3.2" x14ac:dyDescent="0.25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3.2" x14ac:dyDescent="0.25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3.2" x14ac:dyDescent="0.25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3.2" x14ac:dyDescent="0.25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3.2" x14ac:dyDescent="0.25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3.2" x14ac:dyDescent="0.25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3.2" x14ac:dyDescent="0.25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3.2" x14ac:dyDescent="0.25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3.2" x14ac:dyDescent="0.25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3.2" x14ac:dyDescent="0.25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3.2" x14ac:dyDescent="0.25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3.2" x14ac:dyDescent="0.25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3.2" x14ac:dyDescent="0.25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3.2" x14ac:dyDescent="0.25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3.2" x14ac:dyDescent="0.25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3.2" x14ac:dyDescent="0.25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3.2" x14ac:dyDescent="0.25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3.2" x14ac:dyDescent="0.25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3.2" x14ac:dyDescent="0.25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3.2" x14ac:dyDescent="0.25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3.2" x14ac:dyDescent="0.25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3.2" x14ac:dyDescent="0.25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3.2" x14ac:dyDescent="0.25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3.2" x14ac:dyDescent="0.25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3.2" x14ac:dyDescent="0.25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3.2" x14ac:dyDescent="0.25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3.2" x14ac:dyDescent="0.25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3.2" x14ac:dyDescent="0.25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3.2" x14ac:dyDescent="0.25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3.2" x14ac:dyDescent="0.25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3.2" x14ac:dyDescent="0.25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3.2" x14ac:dyDescent="0.25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3.2" x14ac:dyDescent="0.25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3.2" x14ac:dyDescent="0.25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3.2" x14ac:dyDescent="0.25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3.2" x14ac:dyDescent="0.25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3.2" x14ac:dyDescent="0.25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3.2" x14ac:dyDescent="0.25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3.2" x14ac:dyDescent="0.25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3.2" x14ac:dyDescent="0.25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3.2" x14ac:dyDescent="0.25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3.2" x14ac:dyDescent="0.25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3.2" x14ac:dyDescent="0.25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3.2" x14ac:dyDescent="0.25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3.2" x14ac:dyDescent="0.25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3.2" x14ac:dyDescent="0.25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3.2" x14ac:dyDescent="0.25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3.2" x14ac:dyDescent="0.25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3.2" x14ac:dyDescent="0.25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3.2" x14ac:dyDescent="0.25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3.2" x14ac:dyDescent="0.25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3.2" x14ac:dyDescent="0.25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3.2" x14ac:dyDescent="0.25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3.2" x14ac:dyDescent="0.25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3.2" x14ac:dyDescent="0.25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3.2" x14ac:dyDescent="0.25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3.2" x14ac:dyDescent="0.25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3.2" x14ac:dyDescent="0.25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3.2" x14ac:dyDescent="0.25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3.2" x14ac:dyDescent="0.25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3.2" x14ac:dyDescent="0.25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3.2" x14ac:dyDescent="0.25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3.2" x14ac:dyDescent="0.25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3.2" x14ac:dyDescent="0.25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3.2" x14ac:dyDescent="0.25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3.2" x14ac:dyDescent="0.25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3.2" x14ac:dyDescent="0.25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3.2" x14ac:dyDescent="0.25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3.2" x14ac:dyDescent="0.25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3.2" x14ac:dyDescent="0.25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3.2" x14ac:dyDescent="0.25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3.2" x14ac:dyDescent="0.25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3.2" x14ac:dyDescent="0.25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3.2" x14ac:dyDescent="0.25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3.2" x14ac:dyDescent="0.25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3.2" x14ac:dyDescent="0.25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3.2" x14ac:dyDescent="0.25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3.2" x14ac:dyDescent="0.25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3.2" x14ac:dyDescent="0.25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3.2" x14ac:dyDescent="0.25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3.2" x14ac:dyDescent="0.25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3.2" x14ac:dyDescent="0.25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3.2" x14ac:dyDescent="0.25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3.2" x14ac:dyDescent="0.25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3.2" x14ac:dyDescent="0.25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3.2" x14ac:dyDescent="0.25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3.2" x14ac:dyDescent="0.25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3.2" x14ac:dyDescent="0.25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3.2" x14ac:dyDescent="0.25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3.2" x14ac:dyDescent="0.25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3.2" x14ac:dyDescent="0.25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3.2" x14ac:dyDescent="0.25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3.2" x14ac:dyDescent="0.25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3.2" x14ac:dyDescent="0.25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3.2" x14ac:dyDescent="0.25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3.2" x14ac:dyDescent="0.25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3.2" x14ac:dyDescent="0.25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3.2" x14ac:dyDescent="0.25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3.2" x14ac:dyDescent="0.25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3.2" x14ac:dyDescent="0.25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3.2" x14ac:dyDescent="0.25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3.2" x14ac:dyDescent="0.25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3.2" x14ac:dyDescent="0.25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3.2" x14ac:dyDescent="0.25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3.2" x14ac:dyDescent="0.25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3.2" x14ac:dyDescent="0.25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3.2" x14ac:dyDescent="0.25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3.2" x14ac:dyDescent="0.25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3.2" x14ac:dyDescent="0.25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3.2" x14ac:dyDescent="0.25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3.2" x14ac:dyDescent="0.25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3.2" x14ac:dyDescent="0.25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3.2" x14ac:dyDescent="0.25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3.2" x14ac:dyDescent="0.25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3.2" x14ac:dyDescent="0.25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3.2" x14ac:dyDescent="0.25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3.2" x14ac:dyDescent="0.25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3.2" x14ac:dyDescent="0.25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3.2" x14ac:dyDescent="0.25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3.2" x14ac:dyDescent="0.25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3.2" x14ac:dyDescent="0.25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3.2" x14ac:dyDescent="0.25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3.2" x14ac:dyDescent="0.25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3.2" x14ac:dyDescent="0.25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3.2" x14ac:dyDescent="0.25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3.2" x14ac:dyDescent="0.25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3.2" x14ac:dyDescent="0.25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3.2" x14ac:dyDescent="0.25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3.2" x14ac:dyDescent="0.25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3.2" x14ac:dyDescent="0.25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3.2" x14ac:dyDescent="0.25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3.2" x14ac:dyDescent="0.25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3.2" x14ac:dyDescent="0.25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3.2" x14ac:dyDescent="0.25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3.2" x14ac:dyDescent="0.25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3.2" x14ac:dyDescent="0.25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3.2" x14ac:dyDescent="0.25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3.2" x14ac:dyDescent="0.25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3.2" x14ac:dyDescent="0.25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3.2" x14ac:dyDescent="0.25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3.2" x14ac:dyDescent="0.25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3.2" x14ac:dyDescent="0.25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3.2" x14ac:dyDescent="0.25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3.2" x14ac:dyDescent="0.25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3.2" x14ac:dyDescent="0.25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3.2" x14ac:dyDescent="0.25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3.2" x14ac:dyDescent="0.25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3.2" x14ac:dyDescent="0.25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3.2" x14ac:dyDescent="0.25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3.2" x14ac:dyDescent="0.25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3.2" x14ac:dyDescent="0.25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3.2" x14ac:dyDescent="0.25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3.2" x14ac:dyDescent="0.25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3.2" x14ac:dyDescent="0.25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3.2" x14ac:dyDescent="0.25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3.2" x14ac:dyDescent="0.25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3.2" x14ac:dyDescent="0.25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3.2" x14ac:dyDescent="0.25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3.2" x14ac:dyDescent="0.25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3.2" x14ac:dyDescent="0.25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3.2" x14ac:dyDescent="0.25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3.2" x14ac:dyDescent="0.25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3.2" x14ac:dyDescent="0.25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3.2" x14ac:dyDescent="0.25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3.2" x14ac:dyDescent="0.25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3.2" x14ac:dyDescent="0.25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3.2" x14ac:dyDescent="0.25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3.2" x14ac:dyDescent="0.25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3.2" x14ac:dyDescent="0.25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3.2" x14ac:dyDescent="0.25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3.2" x14ac:dyDescent="0.25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3.2" x14ac:dyDescent="0.25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3.2" x14ac:dyDescent="0.25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3.2" x14ac:dyDescent="0.25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3.2" x14ac:dyDescent="0.25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3.2" x14ac:dyDescent="0.25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3.2" x14ac:dyDescent="0.25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3.2" x14ac:dyDescent="0.25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3.2" x14ac:dyDescent="0.25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3.2" x14ac:dyDescent="0.25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3.2" x14ac:dyDescent="0.25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3.2" x14ac:dyDescent="0.25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3.2" x14ac:dyDescent="0.25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3.2" x14ac:dyDescent="0.25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3.2" x14ac:dyDescent="0.25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3.2" x14ac:dyDescent="0.25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3.2" x14ac:dyDescent="0.25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3.2" x14ac:dyDescent="0.25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3.2" x14ac:dyDescent="0.25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3.2" x14ac:dyDescent="0.25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3.2" x14ac:dyDescent="0.25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3.2" x14ac:dyDescent="0.25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3.2" x14ac:dyDescent="0.25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3.2" x14ac:dyDescent="0.25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3.2" x14ac:dyDescent="0.25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3.2" x14ac:dyDescent="0.25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3.2" x14ac:dyDescent="0.25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3.2" x14ac:dyDescent="0.25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3.2" x14ac:dyDescent="0.25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3.2" x14ac:dyDescent="0.25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3.2" x14ac:dyDescent="0.25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3.2" x14ac:dyDescent="0.25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3.2" x14ac:dyDescent="0.25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3.2" x14ac:dyDescent="0.25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3.2" x14ac:dyDescent="0.25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3.2" x14ac:dyDescent="0.25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3.2" x14ac:dyDescent="0.25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3.2" x14ac:dyDescent="0.25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3.2" x14ac:dyDescent="0.25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3.2" x14ac:dyDescent="0.25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3.2" x14ac:dyDescent="0.25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3.2" x14ac:dyDescent="0.25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3.2" x14ac:dyDescent="0.25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3.2" x14ac:dyDescent="0.25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3.2" x14ac:dyDescent="0.25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3.2" x14ac:dyDescent="0.25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3.2" x14ac:dyDescent="0.25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3.2" x14ac:dyDescent="0.25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3.2" x14ac:dyDescent="0.25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3.2" x14ac:dyDescent="0.25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3.2" x14ac:dyDescent="0.25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3.2" x14ac:dyDescent="0.25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3.2" x14ac:dyDescent="0.25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3.2" x14ac:dyDescent="0.25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3.2" x14ac:dyDescent="0.25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3.2" x14ac:dyDescent="0.25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3.2" x14ac:dyDescent="0.25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3.2" x14ac:dyDescent="0.25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3.2" x14ac:dyDescent="0.25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3.2" x14ac:dyDescent="0.25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3.2" x14ac:dyDescent="0.25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3.2" x14ac:dyDescent="0.25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3.2" x14ac:dyDescent="0.25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3.2" x14ac:dyDescent="0.25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3.2" x14ac:dyDescent="0.25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3.2" x14ac:dyDescent="0.25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3.2" x14ac:dyDescent="0.25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3.2" x14ac:dyDescent="0.25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3.2" x14ac:dyDescent="0.25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3.2" x14ac:dyDescent="0.25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3.2" x14ac:dyDescent="0.25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3.2" x14ac:dyDescent="0.25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3.2" x14ac:dyDescent="0.25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3.2" x14ac:dyDescent="0.25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3.2" x14ac:dyDescent="0.25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3.2" x14ac:dyDescent="0.25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3.2" x14ac:dyDescent="0.25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3.2" x14ac:dyDescent="0.25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3.2" x14ac:dyDescent="0.25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3.2" x14ac:dyDescent="0.25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3.2" x14ac:dyDescent="0.25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3.2" x14ac:dyDescent="0.25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3.2" x14ac:dyDescent="0.25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3.2" x14ac:dyDescent="0.25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3.2" x14ac:dyDescent="0.25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3.2" x14ac:dyDescent="0.25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3.2" x14ac:dyDescent="0.25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3.2" x14ac:dyDescent="0.25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3.2" x14ac:dyDescent="0.25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3.2" x14ac:dyDescent="0.25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3.2" x14ac:dyDescent="0.25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3.2" x14ac:dyDescent="0.25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3.2" x14ac:dyDescent="0.25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3.2" x14ac:dyDescent="0.25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3.2" x14ac:dyDescent="0.25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3.2" x14ac:dyDescent="0.25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3.2" x14ac:dyDescent="0.25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3.2" x14ac:dyDescent="0.25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3.2" x14ac:dyDescent="0.25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3.2" x14ac:dyDescent="0.25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3.2" x14ac:dyDescent="0.25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3.2" x14ac:dyDescent="0.25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3.2" x14ac:dyDescent="0.25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3.2" x14ac:dyDescent="0.25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3.2" x14ac:dyDescent="0.25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3.2" x14ac:dyDescent="0.25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3.2" x14ac:dyDescent="0.25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3.2" x14ac:dyDescent="0.25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3.2" x14ac:dyDescent="0.25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3.2" x14ac:dyDescent="0.25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3.2" x14ac:dyDescent="0.25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3.2" x14ac:dyDescent="0.25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3.2" x14ac:dyDescent="0.25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3.2" x14ac:dyDescent="0.25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3.2" x14ac:dyDescent="0.25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3.2" x14ac:dyDescent="0.25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3.2" x14ac:dyDescent="0.25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3.2" x14ac:dyDescent="0.25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3.2" x14ac:dyDescent="0.25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3.2" x14ac:dyDescent="0.25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3.2" x14ac:dyDescent="0.25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3.2" x14ac:dyDescent="0.25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3.2" x14ac:dyDescent="0.25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3.2" x14ac:dyDescent="0.25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3.2" x14ac:dyDescent="0.25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3.2" x14ac:dyDescent="0.25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3.2" x14ac:dyDescent="0.25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3.2" x14ac:dyDescent="0.25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3.2" x14ac:dyDescent="0.25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3.2" x14ac:dyDescent="0.25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3.2" x14ac:dyDescent="0.25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3.2" x14ac:dyDescent="0.25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3.2" x14ac:dyDescent="0.25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3.2" x14ac:dyDescent="0.25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3.2" x14ac:dyDescent="0.25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3.2" x14ac:dyDescent="0.25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3.2" x14ac:dyDescent="0.25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3.2" x14ac:dyDescent="0.25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3.2" x14ac:dyDescent="0.25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3.2" x14ac:dyDescent="0.25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3.2" x14ac:dyDescent="0.25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3.2" x14ac:dyDescent="0.25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3.2" x14ac:dyDescent="0.25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3.2" x14ac:dyDescent="0.25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3.2" x14ac:dyDescent="0.25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3.2" x14ac:dyDescent="0.25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3.2" x14ac:dyDescent="0.25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3.2" x14ac:dyDescent="0.25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3.2" x14ac:dyDescent="0.25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3.2" x14ac:dyDescent="0.25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3.2" x14ac:dyDescent="0.25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3.2" x14ac:dyDescent="0.25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3.2" x14ac:dyDescent="0.25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3.2" x14ac:dyDescent="0.25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3.2" x14ac:dyDescent="0.25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3.2" x14ac:dyDescent="0.25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3.2" x14ac:dyDescent="0.25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3.2" x14ac:dyDescent="0.25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3.2" x14ac:dyDescent="0.25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3.2" x14ac:dyDescent="0.25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3.2" x14ac:dyDescent="0.25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3.2" x14ac:dyDescent="0.25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3.2" x14ac:dyDescent="0.25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3.2" x14ac:dyDescent="0.25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3.2" x14ac:dyDescent="0.25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3.2" x14ac:dyDescent="0.25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3.2" x14ac:dyDescent="0.25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3.2" x14ac:dyDescent="0.25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3.2" x14ac:dyDescent="0.25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3.2" x14ac:dyDescent="0.25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3.2" x14ac:dyDescent="0.25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3.2" x14ac:dyDescent="0.25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3.2" x14ac:dyDescent="0.25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3.2" x14ac:dyDescent="0.25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3.2" x14ac:dyDescent="0.25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3.2" x14ac:dyDescent="0.25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3.2" x14ac:dyDescent="0.25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3.2" x14ac:dyDescent="0.25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3.2" x14ac:dyDescent="0.25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3.2" x14ac:dyDescent="0.25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3.2" x14ac:dyDescent="0.25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3.2" x14ac:dyDescent="0.25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3.2" x14ac:dyDescent="0.25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3.2" x14ac:dyDescent="0.25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3.2" x14ac:dyDescent="0.25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3.2" x14ac:dyDescent="0.25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3.2" x14ac:dyDescent="0.25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3.2" x14ac:dyDescent="0.25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3.2" x14ac:dyDescent="0.25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3.2" x14ac:dyDescent="0.25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3.2" x14ac:dyDescent="0.25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3.2" x14ac:dyDescent="0.25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3.2" x14ac:dyDescent="0.25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3.2" x14ac:dyDescent="0.25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3.2" x14ac:dyDescent="0.25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3.2" x14ac:dyDescent="0.25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3.2" x14ac:dyDescent="0.25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3.2" x14ac:dyDescent="0.25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3.2" x14ac:dyDescent="0.25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3.2" x14ac:dyDescent="0.25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3.2" x14ac:dyDescent="0.25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3.2" x14ac:dyDescent="0.25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3.2" x14ac:dyDescent="0.25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3.2" x14ac:dyDescent="0.25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3.2" x14ac:dyDescent="0.25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3.2" x14ac:dyDescent="0.25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3.2" x14ac:dyDescent="0.25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3.2" x14ac:dyDescent="0.25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3.2" x14ac:dyDescent="0.25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3.2" x14ac:dyDescent="0.25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3.2" x14ac:dyDescent="0.25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3.2" x14ac:dyDescent="0.25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3.2" x14ac:dyDescent="0.25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3.2" x14ac:dyDescent="0.25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3.2" x14ac:dyDescent="0.25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3.2" x14ac:dyDescent="0.25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3.2" x14ac:dyDescent="0.25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3.2" x14ac:dyDescent="0.25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3.2" x14ac:dyDescent="0.25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3.2" x14ac:dyDescent="0.25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3.2" x14ac:dyDescent="0.25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3.2" x14ac:dyDescent="0.25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3.2" x14ac:dyDescent="0.25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3.2" x14ac:dyDescent="0.25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3.2" x14ac:dyDescent="0.25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3.2" x14ac:dyDescent="0.25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3.2" x14ac:dyDescent="0.25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3.2" x14ac:dyDescent="0.25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3.2" x14ac:dyDescent="0.25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3.2" x14ac:dyDescent="0.25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3.2" x14ac:dyDescent="0.25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3.2" x14ac:dyDescent="0.25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3.2" x14ac:dyDescent="0.25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3.2" x14ac:dyDescent="0.25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3.2" x14ac:dyDescent="0.25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3.2" x14ac:dyDescent="0.25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3.2" x14ac:dyDescent="0.25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3.2" x14ac:dyDescent="0.25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3.2" x14ac:dyDescent="0.25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3.2" x14ac:dyDescent="0.25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3.2" x14ac:dyDescent="0.25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3.2" x14ac:dyDescent="0.25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3.2" x14ac:dyDescent="0.25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3.2" x14ac:dyDescent="0.25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3.2" x14ac:dyDescent="0.25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3.2" x14ac:dyDescent="0.25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3.2" x14ac:dyDescent="0.25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3.2" x14ac:dyDescent="0.25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3.2" x14ac:dyDescent="0.25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3.2" x14ac:dyDescent="0.25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3.2" x14ac:dyDescent="0.25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3.2" x14ac:dyDescent="0.25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3.2" x14ac:dyDescent="0.25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3.2" x14ac:dyDescent="0.25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3.2" x14ac:dyDescent="0.25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3.2" x14ac:dyDescent="0.25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3.2" x14ac:dyDescent="0.25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3.2" x14ac:dyDescent="0.25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3.2" x14ac:dyDescent="0.25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3.2" x14ac:dyDescent="0.25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3.2" x14ac:dyDescent="0.25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3.2" x14ac:dyDescent="0.25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3.2" x14ac:dyDescent="0.25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3.2" x14ac:dyDescent="0.25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3.2" x14ac:dyDescent="0.25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3.2" x14ac:dyDescent="0.25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3.2" x14ac:dyDescent="0.25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3.2" x14ac:dyDescent="0.25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3.2" x14ac:dyDescent="0.25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3.2" x14ac:dyDescent="0.25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3.2" x14ac:dyDescent="0.25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3.2" x14ac:dyDescent="0.25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3.2" x14ac:dyDescent="0.25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3.2" x14ac:dyDescent="0.25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3.2" x14ac:dyDescent="0.25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3.2" x14ac:dyDescent="0.25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3.2" x14ac:dyDescent="0.25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3.2" x14ac:dyDescent="0.25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3.2" x14ac:dyDescent="0.25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3.2" x14ac:dyDescent="0.25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3.2" x14ac:dyDescent="0.25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3.2" x14ac:dyDescent="0.25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3.2" x14ac:dyDescent="0.25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3.2" x14ac:dyDescent="0.25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3.2" x14ac:dyDescent="0.25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3.2" x14ac:dyDescent="0.25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3.2" x14ac:dyDescent="0.25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3.2" x14ac:dyDescent="0.25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3.2" x14ac:dyDescent="0.25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3.2" x14ac:dyDescent="0.25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3.2" x14ac:dyDescent="0.25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3.2" x14ac:dyDescent="0.25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3.2" x14ac:dyDescent="0.25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3.2" x14ac:dyDescent="0.25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3.2" x14ac:dyDescent="0.25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3.2" x14ac:dyDescent="0.25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3.2" x14ac:dyDescent="0.25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3.2" x14ac:dyDescent="0.25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3.2" x14ac:dyDescent="0.25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3.2" x14ac:dyDescent="0.25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3.2" x14ac:dyDescent="0.25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3.2" x14ac:dyDescent="0.25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3.2" x14ac:dyDescent="0.25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3.2" x14ac:dyDescent="0.25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3.2" x14ac:dyDescent="0.25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3.2" x14ac:dyDescent="0.25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3.2" x14ac:dyDescent="0.25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3.2" x14ac:dyDescent="0.25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3.2" x14ac:dyDescent="0.25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3.2" x14ac:dyDescent="0.25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3.2" x14ac:dyDescent="0.25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3.2" x14ac:dyDescent="0.25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3.2" x14ac:dyDescent="0.25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3.2" x14ac:dyDescent="0.25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3.2" x14ac:dyDescent="0.25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3.2" x14ac:dyDescent="0.25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3.2" x14ac:dyDescent="0.25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3.2" x14ac:dyDescent="0.25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3.2" x14ac:dyDescent="0.25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3.2" x14ac:dyDescent="0.25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3.2" x14ac:dyDescent="0.25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3.2" x14ac:dyDescent="0.25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3.2" x14ac:dyDescent="0.25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3.2" x14ac:dyDescent="0.25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3.2" x14ac:dyDescent="0.25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3.2" x14ac:dyDescent="0.25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3.2" x14ac:dyDescent="0.25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3.2" x14ac:dyDescent="0.25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3.2" x14ac:dyDescent="0.25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3.2" x14ac:dyDescent="0.25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3.2" x14ac:dyDescent="0.25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3.2" x14ac:dyDescent="0.25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3.2" x14ac:dyDescent="0.25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3.2" x14ac:dyDescent="0.25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3.2" x14ac:dyDescent="0.25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3.2" x14ac:dyDescent="0.25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3.2" x14ac:dyDescent="0.25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3.2" x14ac:dyDescent="0.25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3.2" x14ac:dyDescent="0.25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3.2" x14ac:dyDescent="0.25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3.2" x14ac:dyDescent="0.25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3.2" x14ac:dyDescent="0.25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3.2" x14ac:dyDescent="0.25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3.2" x14ac:dyDescent="0.25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3.2" x14ac:dyDescent="0.25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3.2" x14ac:dyDescent="0.25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3.2" x14ac:dyDescent="0.25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3.2" x14ac:dyDescent="0.25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3.2" x14ac:dyDescent="0.25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3.2" x14ac:dyDescent="0.25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3.2" x14ac:dyDescent="0.25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3.2" x14ac:dyDescent="0.25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3.2" x14ac:dyDescent="0.25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3.2" x14ac:dyDescent="0.25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3.2" x14ac:dyDescent="0.25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3.2" x14ac:dyDescent="0.25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3.2" x14ac:dyDescent="0.25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3.2" x14ac:dyDescent="0.25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3.2" x14ac:dyDescent="0.25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3.2" x14ac:dyDescent="0.25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3.2" x14ac:dyDescent="0.25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3.2" x14ac:dyDescent="0.25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3.2" x14ac:dyDescent="0.25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3.2" x14ac:dyDescent="0.25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3.2" x14ac:dyDescent="0.25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3.2" x14ac:dyDescent="0.25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3.2" x14ac:dyDescent="0.25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3.2" x14ac:dyDescent="0.25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3.2" x14ac:dyDescent="0.25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3.2" x14ac:dyDescent="0.25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3.2" x14ac:dyDescent="0.25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3.2" x14ac:dyDescent="0.25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3.2" x14ac:dyDescent="0.25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3.2" x14ac:dyDescent="0.25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3.2" x14ac:dyDescent="0.25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3.2" x14ac:dyDescent="0.25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3.2" x14ac:dyDescent="0.25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3.2" x14ac:dyDescent="0.25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3.2" x14ac:dyDescent="0.25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3.2" x14ac:dyDescent="0.25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3.2" x14ac:dyDescent="0.25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3.2" x14ac:dyDescent="0.25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3.2" x14ac:dyDescent="0.25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3.2" x14ac:dyDescent="0.25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3.2" x14ac:dyDescent="0.25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3.2" x14ac:dyDescent="0.25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3.2" x14ac:dyDescent="0.25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3.2" x14ac:dyDescent="0.25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3.2" x14ac:dyDescent="0.25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3.2" x14ac:dyDescent="0.25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3.2" x14ac:dyDescent="0.25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3.2" x14ac:dyDescent="0.25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3.2" x14ac:dyDescent="0.25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3.2" x14ac:dyDescent="0.25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3.2" x14ac:dyDescent="0.25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3.2" x14ac:dyDescent="0.25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3.2" x14ac:dyDescent="0.25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3.2" x14ac:dyDescent="0.25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3.2" x14ac:dyDescent="0.25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3.2" x14ac:dyDescent="0.25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3.2" x14ac:dyDescent="0.25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3.2" x14ac:dyDescent="0.25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3.2" x14ac:dyDescent="0.25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3.2" x14ac:dyDescent="0.25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3.2" x14ac:dyDescent="0.25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3.2" x14ac:dyDescent="0.25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3.2" x14ac:dyDescent="0.25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3.2" x14ac:dyDescent="0.25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3.2" x14ac:dyDescent="0.25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3.2" x14ac:dyDescent="0.25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3.2" x14ac:dyDescent="0.25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3.2" x14ac:dyDescent="0.25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3.2" x14ac:dyDescent="0.25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3.2" x14ac:dyDescent="0.25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3.2" x14ac:dyDescent="0.25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3.2" x14ac:dyDescent="0.25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3.2" x14ac:dyDescent="0.25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3.2" x14ac:dyDescent="0.25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3.2" x14ac:dyDescent="0.25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3.2" x14ac:dyDescent="0.25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3.2" x14ac:dyDescent="0.25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3.2" x14ac:dyDescent="0.25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3.2" x14ac:dyDescent="0.25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3.2" x14ac:dyDescent="0.25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3.2" x14ac:dyDescent="0.25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3.2" x14ac:dyDescent="0.25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3.2" x14ac:dyDescent="0.25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3.2" x14ac:dyDescent="0.25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3.2" x14ac:dyDescent="0.25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3.2" x14ac:dyDescent="0.25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3.2" x14ac:dyDescent="0.25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3.2" x14ac:dyDescent="0.25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3.2" x14ac:dyDescent="0.25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3.2" x14ac:dyDescent="0.25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3.2" x14ac:dyDescent="0.25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3.2" x14ac:dyDescent="0.25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3.2" x14ac:dyDescent="0.25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3.2" x14ac:dyDescent="0.25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3.2" x14ac:dyDescent="0.25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3.2" x14ac:dyDescent="0.25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3.2" x14ac:dyDescent="0.25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3.2" x14ac:dyDescent="0.25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3.2" x14ac:dyDescent="0.25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3.2" x14ac:dyDescent="0.25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3.2" x14ac:dyDescent="0.25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3.2" x14ac:dyDescent="0.25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3.2" x14ac:dyDescent="0.25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3.2" x14ac:dyDescent="0.25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3.2" x14ac:dyDescent="0.25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3.2" x14ac:dyDescent="0.25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3.2" x14ac:dyDescent="0.25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3.2" x14ac:dyDescent="0.25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3.2" x14ac:dyDescent="0.25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3.2" x14ac:dyDescent="0.25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3.2" x14ac:dyDescent="0.25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3.2" x14ac:dyDescent="0.25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3.2" x14ac:dyDescent="0.25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3.2" x14ac:dyDescent="0.25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3.2" x14ac:dyDescent="0.25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3.2" x14ac:dyDescent="0.25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3.2" x14ac:dyDescent="0.25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3.2" x14ac:dyDescent="0.25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3.2" x14ac:dyDescent="0.25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3.2" x14ac:dyDescent="0.25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3.2" x14ac:dyDescent="0.25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3.2" x14ac:dyDescent="0.25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3.2" x14ac:dyDescent="0.25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3.2" x14ac:dyDescent="0.25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3.2" x14ac:dyDescent="0.25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3.2" x14ac:dyDescent="0.25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3.2" x14ac:dyDescent="0.25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3.2" x14ac:dyDescent="0.25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3.2" x14ac:dyDescent="0.25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3.2" x14ac:dyDescent="0.25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3.2" x14ac:dyDescent="0.25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3.2" x14ac:dyDescent="0.25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3.2" x14ac:dyDescent="0.25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3.2" x14ac:dyDescent="0.25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3.2" x14ac:dyDescent="0.25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3.2" x14ac:dyDescent="0.25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3.2" x14ac:dyDescent="0.25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3.2" x14ac:dyDescent="0.25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3.2" x14ac:dyDescent="0.25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3.2" x14ac:dyDescent="0.25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3.2" x14ac:dyDescent="0.25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3.2" x14ac:dyDescent="0.25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3.2" x14ac:dyDescent="0.25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3.2" x14ac:dyDescent="0.25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3.2" x14ac:dyDescent="0.25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3.2" x14ac:dyDescent="0.25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3.2" x14ac:dyDescent="0.25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3.2" x14ac:dyDescent="0.25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3.2" x14ac:dyDescent="0.25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3.2" x14ac:dyDescent="0.25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3.2" x14ac:dyDescent="0.25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3.2" x14ac:dyDescent="0.25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3.2" x14ac:dyDescent="0.25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3.2" x14ac:dyDescent="0.25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3.2" x14ac:dyDescent="0.25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3.2" x14ac:dyDescent="0.25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3.2" x14ac:dyDescent="0.25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3.2" x14ac:dyDescent="0.25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3.2" x14ac:dyDescent="0.25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3.2" x14ac:dyDescent="0.25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3.2" x14ac:dyDescent="0.25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3.2" x14ac:dyDescent="0.25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3.2" x14ac:dyDescent="0.25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3.2" x14ac:dyDescent="0.25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3.2" x14ac:dyDescent="0.25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3.2" x14ac:dyDescent="0.25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3.2" x14ac:dyDescent="0.25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3.2" x14ac:dyDescent="0.25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3.2" x14ac:dyDescent="0.25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3.2" x14ac:dyDescent="0.25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3.2" x14ac:dyDescent="0.25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3.2" x14ac:dyDescent="0.25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3.2" x14ac:dyDescent="0.25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3.2" x14ac:dyDescent="0.25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3.2" x14ac:dyDescent="0.25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3.2" x14ac:dyDescent="0.25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3.2" x14ac:dyDescent="0.25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3.2" x14ac:dyDescent="0.25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3.2" x14ac:dyDescent="0.25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3.2" x14ac:dyDescent="0.25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3.2" x14ac:dyDescent="0.25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3.2" x14ac:dyDescent="0.25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3.2" x14ac:dyDescent="0.25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3.2" x14ac:dyDescent="0.25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3.2" x14ac:dyDescent="0.25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3.2" x14ac:dyDescent="0.25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3.2" x14ac:dyDescent="0.25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3.2" x14ac:dyDescent="0.25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3.2" x14ac:dyDescent="0.25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3.2" x14ac:dyDescent="0.25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3.2" x14ac:dyDescent="0.25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3.2" x14ac:dyDescent="0.25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3.2" x14ac:dyDescent="0.25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3.2" x14ac:dyDescent="0.25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3.2" x14ac:dyDescent="0.25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3.2" x14ac:dyDescent="0.25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3.2" x14ac:dyDescent="0.25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3.2" x14ac:dyDescent="0.25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3.2" x14ac:dyDescent="0.25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3.2" x14ac:dyDescent="0.25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3.2" x14ac:dyDescent="0.25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3.2" x14ac:dyDescent="0.25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3.2" x14ac:dyDescent="0.25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3.2" x14ac:dyDescent="0.25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3.2" x14ac:dyDescent="0.25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3.2" x14ac:dyDescent="0.25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3.2" x14ac:dyDescent="0.25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3.2" x14ac:dyDescent="0.25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3.2" x14ac:dyDescent="0.25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3.2" x14ac:dyDescent="0.25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3.2" x14ac:dyDescent="0.25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3.2" x14ac:dyDescent="0.25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3.2" x14ac:dyDescent="0.25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3.2" x14ac:dyDescent="0.25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3.2" x14ac:dyDescent="0.25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3.2" x14ac:dyDescent="0.25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3.2" x14ac:dyDescent="0.25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3.2" x14ac:dyDescent="0.25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3.2" x14ac:dyDescent="0.25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3.2" x14ac:dyDescent="0.25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3.2" x14ac:dyDescent="0.25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3.2" x14ac:dyDescent="0.25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3.2" x14ac:dyDescent="0.25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3.2" x14ac:dyDescent="0.25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3.2" x14ac:dyDescent="0.25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3.2" x14ac:dyDescent="0.25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3.2" x14ac:dyDescent="0.25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3.2" x14ac:dyDescent="0.25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3.2" x14ac:dyDescent="0.25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3.2" x14ac:dyDescent="0.25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3.2" x14ac:dyDescent="0.25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3.2" x14ac:dyDescent="0.25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3.2" x14ac:dyDescent="0.25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3.2" x14ac:dyDescent="0.25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3.2" x14ac:dyDescent="0.25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3.2" x14ac:dyDescent="0.25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3.2" x14ac:dyDescent="0.25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3.2" x14ac:dyDescent="0.25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3.2" x14ac:dyDescent="0.25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3.2" x14ac:dyDescent="0.25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3.2" x14ac:dyDescent="0.25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3.2" x14ac:dyDescent="0.25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3.2" x14ac:dyDescent="0.25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3.2" x14ac:dyDescent="0.25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3.2" x14ac:dyDescent="0.25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3.2" x14ac:dyDescent="0.25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3.2" x14ac:dyDescent="0.25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3.2" x14ac:dyDescent="0.25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3.2" x14ac:dyDescent="0.25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3.2" x14ac:dyDescent="0.25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3.2" x14ac:dyDescent="0.25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3.2" x14ac:dyDescent="0.25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3.2" x14ac:dyDescent="0.25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3.2" x14ac:dyDescent="0.25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3.2" x14ac:dyDescent="0.25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3.2" x14ac:dyDescent="0.25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3.2" x14ac:dyDescent="0.25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3.2" x14ac:dyDescent="0.25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3.2" x14ac:dyDescent="0.25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3.2" x14ac:dyDescent="0.25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3.2" x14ac:dyDescent="0.25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3.2" x14ac:dyDescent="0.25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3.2" x14ac:dyDescent="0.25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3.2" x14ac:dyDescent="0.25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3.2" x14ac:dyDescent="0.25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3.2" x14ac:dyDescent="0.25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3.2" x14ac:dyDescent="0.25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3.2" x14ac:dyDescent="0.25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3.2" x14ac:dyDescent="0.25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3.2" x14ac:dyDescent="0.25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3.2" x14ac:dyDescent="0.25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3.2" x14ac:dyDescent="0.25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3.2" x14ac:dyDescent="0.25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3.2" x14ac:dyDescent="0.25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3.2" x14ac:dyDescent="0.25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3.2" x14ac:dyDescent="0.25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3.2" x14ac:dyDescent="0.25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3.2" x14ac:dyDescent="0.25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3.2" x14ac:dyDescent="0.25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3.2" x14ac:dyDescent="0.25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3.2" x14ac:dyDescent="0.25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3.2" x14ac:dyDescent="0.25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3.2" x14ac:dyDescent="0.25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3.2" x14ac:dyDescent="0.25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3.2" x14ac:dyDescent="0.25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3.2" x14ac:dyDescent="0.25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3.2" x14ac:dyDescent="0.25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3.2" x14ac:dyDescent="0.25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3.2" x14ac:dyDescent="0.25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3.2" x14ac:dyDescent="0.25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3.2" x14ac:dyDescent="0.25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3.2" x14ac:dyDescent="0.25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3.2" x14ac:dyDescent="0.25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3.2" x14ac:dyDescent="0.25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3.2" x14ac:dyDescent="0.25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3.2" x14ac:dyDescent="0.25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3.2" x14ac:dyDescent="0.25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3.2" x14ac:dyDescent="0.25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3.2" x14ac:dyDescent="0.25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3.2" x14ac:dyDescent="0.25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3.2" x14ac:dyDescent="0.25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3.2" x14ac:dyDescent="0.25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3.2" x14ac:dyDescent="0.25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3.2" x14ac:dyDescent="0.25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3.2" x14ac:dyDescent="0.25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3.2" x14ac:dyDescent="0.25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3.2" x14ac:dyDescent="0.25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3.2" x14ac:dyDescent="0.25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3.2" x14ac:dyDescent="0.25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3.2" x14ac:dyDescent="0.25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3.2" x14ac:dyDescent="0.25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3.2" x14ac:dyDescent="0.25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3.2" x14ac:dyDescent="0.25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3.2" x14ac:dyDescent="0.25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3.2" x14ac:dyDescent="0.25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3.2" x14ac:dyDescent="0.25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3.2" x14ac:dyDescent="0.25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3.2" x14ac:dyDescent="0.25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3.2" x14ac:dyDescent="0.25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3.2" x14ac:dyDescent="0.25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3.2" x14ac:dyDescent="0.25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3.2" x14ac:dyDescent="0.25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3.2" x14ac:dyDescent="0.25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3.2" x14ac:dyDescent="0.25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3.2" x14ac:dyDescent="0.25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3.2" x14ac:dyDescent="0.25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3.2" x14ac:dyDescent="0.25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3.2" x14ac:dyDescent="0.25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3.2" x14ac:dyDescent="0.25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3.2" x14ac:dyDescent="0.25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3.2" x14ac:dyDescent="0.25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3.2" x14ac:dyDescent="0.25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3.2" x14ac:dyDescent="0.25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3.2" x14ac:dyDescent="0.25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3.2" x14ac:dyDescent="0.25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3.2" x14ac:dyDescent="0.25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3.2" x14ac:dyDescent="0.25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3.2" x14ac:dyDescent="0.25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3.2" x14ac:dyDescent="0.25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3.2" x14ac:dyDescent="0.25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3.2" x14ac:dyDescent="0.25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3.2" x14ac:dyDescent="0.25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3.2" x14ac:dyDescent="0.25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3.2" x14ac:dyDescent="0.25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3.2" x14ac:dyDescent="0.25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3.2" x14ac:dyDescent="0.25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3.2" x14ac:dyDescent="0.25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3.2" x14ac:dyDescent="0.25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3.2" x14ac:dyDescent="0.25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3.2" x14ac:dyDescent="0.25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3.2" x14ac:dyDescent="0.25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3.2" x14ac:dyDescent="0.25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3.2" x14ac:dyDescent="0.25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3.2" x14ac:dyDescent="0.25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3.2" x14ac:dyDescent="0.25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3.2" x14ac:dyDescent="0.25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3.2" x14ac:dyDescent="0.25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3.2" x14ac:dyDescent="0.25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3.2" x14ac:dyDescent="0.25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3.2" x14ac:dyDescent="0.25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3.2" x14ac:dyDescent="0.25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3.2" x14ac:dyDescent="0.25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3.2" x14ac:dyDescent="0.25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3.2" x14ac:dyDescent="0.25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3.2" x14ac:dyDescent="0.25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3.2" x14ac:dyDescent="0.25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3.2" x14ac:dyDescent="0.25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3.2" x14ac:dyDescent="0.25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3.2" x14ac:dyDescent="0.25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3.2" x14ac:dyDescent="0.25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3.2" x14ac:dyDescent="0.25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3.2" x14ac:dyDescent="0.25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3.2" x14ac:dyDescent="0.25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3.2" x14ac:dyDescent="0.25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3.2" x14ac:dyDescent="0.25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3.2" x14ac:dyDescent="0.25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3.2" x14ac:dyDescent="0.25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3.2" x14ac:dyDescent="0.25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3.2" x14ac:dyDescent="0.25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3.2" x14ac:dyDescent="0.25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3.2" x14ac:dyDescent="0.25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3.2" x14ac:dyDescent="0.25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3.2" x14ac:dyDescent="0.25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3.2" x14ac:dyDescent="0.25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3.2" x14ac:dyDescent="0.25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3.2" x14ac:dyDescent="0.25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3.2" x14ac:dyDescent="0.25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3.2" x14ac:dyDescent="0.25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3.2" x14ac:dyDescent="0.25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3.2" x14ac:dyDescent="0.25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3.2" x14ac:dyDescent="0.25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3.2" x14ac:dyDescent="0.25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3.2" x14ac:dyDescent="0.25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3.2" x14ac:dyDescent="0.25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3.2" x14ac:dyDescent="0.25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3.2" x14ac:dyDescent="0.25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3.2" x14ac:dyDescent="0.25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3.2" x14ac:dyDescent="0.25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3.2" x14ac:dyDescent="0.25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3.2" x14ac:dyDescent="0.25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3.2" x14ac:dyDescent="0.25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3.2" x14ac:dyDescent="0.25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3.2" x14ac:dyDescent="0.25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3.2" x14ac:dyDescent="0.25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3.2" x14ac:dyDescent="0.25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3.2" x14ac:dyDescent="0.25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3.2" x14ac:dyDescent="0.25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3.2" x14ac:dyDescent="0.25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3.2" x14ac:dyDescent="0.25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3.2" x14ac:dyDescent="0.25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3.2" x14ac:dyDescent="0.25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3.2" x14ac:dyDescent="0.25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3.2" x14ac:dyDescent="0.25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3.2" x14ac:dyDescent="0.25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3.2" x14ac:dyDescent="0.25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3.2" x14ac:dyDescent="0.25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3.2" x14ac:dyDescent="0.25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3.2" x14ac:dyDescent="0.25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3.2" x14ac:dyDescent="0.25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3.2" x14ac:dyDescent="0.25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3.2" x14ac:dyDescent="0.25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3.2" x14ac:dyDescent="0.25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3.2" x14ac:dyDescent="0.25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3.2" x14ac:dyDescent="0.25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3.2" x14ac:dyDescent="0.25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3.2" x14ac:dyDescent="0.25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3.2" x14ac:dyDescent="0.25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3.2" x14ac:dyDescent="0.25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3.2" x14ac:dyDescent="0.25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3.2" x14ac:dyDescent="0.25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3.2" x14ac:dyDescent="0.25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3.2" x14ac:dyDescent="0.25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3.2" x14ac:dyDescent="0.25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3.2" x14ac:dyDescent="0.25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3.2" x14ac:dyDescent="0.25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3.2" x14ac:dyDescent="0.25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3.2" x14ac:dyDescent="0.25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3.2" x14ac:dyDescent="0.25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3.2" x14ac:dyDescent="0.25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3.2" x14ac:dyDescent="0.25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3.2" x14ac:dyDescent="0.25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3.2" x14ac:dyDescent="0.25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3.2" x14ac:dyDescent="0.25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3.2" x14ac:dyDescent="0.25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3.2" x14ac:dyDescent="0.25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3.2" x14ac:dyDescent="0.25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3.2" x14ac:dyDescent="0.25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3.2" x14ac:dyDescent="0.25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3.2" x14ac:dyDescent="0.25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3.2" x14ac:dyDescent="0.25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3.2" x14ac:dyDescent="0.25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3.2" x14ac:dyDescent="0.25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3.2" x14ac:dyDescent="0.25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3.2" x14ac:dyDescent="0.25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3.2" x14ac:dyDescent="0.25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3.2" x14ac:dyDescent="0.25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3.2" x14ac:dyDescent="0.25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3.2" x14ac:dyDescent="0.25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3.2" x14ac:dyDescent="0.25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3.2" x14ac:dyDescent="0.25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3.2" x14ac:dyDescent="0.25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3.2" x14ac:dyDescent="0.25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3.2" x14ac:dyDescent="0.25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3.2" x14ac:dyDescent="0.25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3.2" x14ac:dyDescent="0.25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3.2" x14ac:dyDescent="0.25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3.2" x14ac:dyDescent="0.25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3.2" x14ac:dyDescent="0.25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3.2" x14ac:dyDescent="0.25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3.2" x14ac:dyDescent="0.25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3.2" x14ac:dyDescent="0.25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3.2" x14ac:dyDescent="0.25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3.2" x14ac:dyDescent="0.25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3.2" x14ac:dyDescent="0.25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3.2" x14ac:dyDescent="0.25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3.2" x14ac:dyDescent="0.25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3.2" x14ac:dyDescent="0.25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3.2" x14ac:dyDescent="0.25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3.2" x14ac:dyDescent="0.25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3.2" x14ac:dyDescent="0.25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3.2" x14ac:dyDescent="0.25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3.2" x14ac:dyDescent="0.25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3.2" x14ac:dyDescent="0.25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3.2" x14ac:dyDescent="0.25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3.2" x14ac:dyDescent="0.25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3.2" x14ac:dyDescent="0.25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3.2" x14ac:dyDescent="0.25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3.2" x14ac:dyDescent="0.25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3.2" x14ac:dyDescent="0.25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3.2" x14ac:dyDescent="0.25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3.2" x14ac:dyDescent="0.25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3.2" x14ac:dyDescent="0.25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3.2" x14ac:dyDescent="0.25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3.2" x14ac:dyDescent="0.25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3.2" x14ac:dyDescent="0.25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3.2" x14ac:dyDescent="0.25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3.2" x14ac:dyDescent="0.25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3.2" x14ac:dyDescent="0.25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3.2" x14ac:dyDescent="0.25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3.2" x14ac:dyDescent="0.25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3.2" x14ac:dyDescent="0.25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3.2" x14ac:dyDescent="0.25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3.2" x14ac:dyDescent="0.25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3.2" x14ac:dyDescent="0.25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3.2" x14ac:dyDescent="0.25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3.2" x14ac:dyDescent="0.25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3.2" x14ac:dyDescent="0.25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3.2" x14ac:dyDescent="0.25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3.2" x14ac:dyDescent="0.25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3.2" x14ac:dyDescent="0.25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3.2" x14ac:dyDescent="0.25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3.2" x14ac:dyDescent="0.25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3.2" x14ac:dyDescent="0.25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3.2" x14ac:dyDescent="0.25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3.2" x14ac:dyDescent="0.25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3.2" x14ac:dyDescent="0.25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3.2" x14ac:dyDescent="0.25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3.2" x14ac:dyDescent="0.25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3.2" x14ac:dyDescent="0.25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3.2" x14ac:dyDescent="0.25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3.2" x14ac:dyDescent="0.25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3.2" x14ac:dyDescent="0.25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3.2" x14ac:dyDescent="0.25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3.2" x14ac:dyDescent="0.25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3.2" x14ac:dyDescent="0.25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3.2" x14ac:dyDescent="0.25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3.2" x14ac:dyDescent="0.25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3.2" x14ac:dyDescent="0.25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3.2" x14ac:dyDescent="0.25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3.2" x14ac:dyDescent="0.25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3.2" x14ac:dyDescent="0.25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3.2" x14ac:dyDescent="0.25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3.2" x14ac:dyDescent="0.25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3.2" x14ac:dyDescent="0.25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3.2" x14ac:dyDescent="0.25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3.2" x14ac:dyDescent="0.25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3.2" x14ac:dyDescent="0.25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3.2" x14ac:dyDescent="0.25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3.2" x14ac:dyDescent="0.25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3.2" x14ac:dyDescent="0.25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3.2" x14ac:dyDescent="0.25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3.2" x14ac:dyDescent="0.25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3.2" x14ac:dyDescent="0.25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3.2" x14ac:dyDescent="0.25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3.2" x14ac:dyDescent="0.25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3.2" x14ac:dyDescent="0.25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3.2" x14ac:dyDescent="0.25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3.2" x14ac:dyDescent="0.25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3.2" x14ac:dyDescent="0.25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3.2" x14ac:dyDescent="0.25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3.2" x14ac:dyDescent="0.25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3.2" x14ac:dyDescent="0.25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3.2" x14ac:dyDescent="0.25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3.2" x14ac:dyDescent="0.25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3.2" x14ac:dyDescent="0.25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3.2" x14ac:dyDescent="0.25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3.2" x14ac:dyDescent="0.25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3.2" x14ac:dyDescent="0.25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3.2" x14ac:dyDescent="0.25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3.2" x14ac:dyDescent="0.25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3.2" x14ac:dyDescent="0.25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3.2" x14ac:dyDescent="0.25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3.2" x14ac:dyDescent="0.25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3.2" x14ac:dyDescent="0.25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3.2" x14ac:dyDescent="0.25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3.2" x14ac:dyDescent="0.25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3.2" x14ac:dyDescent="0.25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3.2" x14ac:dyDescent="0.25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3.2" x14ac:dyDescent="0.25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3.2" x14ac:dyDescent="0.25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3.2" x14ac:dyDescent="0.25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3.2" x14ac:dyDescent="0.25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3.2" x14ac:dyDescent="0.25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3.2" x14ac:dyDescent="0.25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3.2" x14ac:dyDescent="0.25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3.2" x14ac:dyDescent="0.25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3.2" x14ac:dyDescent="0.25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3.2" x14ac:dyDescent="0.25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3.2" x14ac:dyDescent="0.25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3.2" x14ac:dyDescent="0.25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3.2" x14ac:dyDescent="0.25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3.2" x14ac:dyDescent="0.25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3.2" x14ac:dyDescent="0.25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3.2" x14ac:dyDescent="0.25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3.2" x14ac:dyDescent="0.25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3.2" x14ac:dyDescent="0.25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3.2" x14ac:dyDescent="0.25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3.2" x14ac:dyDescent="0.25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3.2" x14ac:dyDescent="0.25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3.2" x14ac:dyDescent="0.25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3.2" x14ac:dyDescent="0.25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3.2" x14ac:dyDescent="0.25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3.2" x14ac:dyDescent="0.25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3.2" x14ac:dyDescent="0.25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3.2" x14ac:dyDescent="0.25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3.2" x14ac:dyDescent="0.25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3.2" x14ac:dyDescent="0.25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3.2" x14ac:dyDescent="0.25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3.2" x14ac:dyDescent="0.25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3.2" x14ac:dyDescent="0.25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3.2" x14ac:dyDescent="0.25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3.2" x14ac:dyDescent="0.25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3.2" x14ac:dyDescent="0.25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3.2" x14ac:dyDescent="0.25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3.2" x14ac:dyDescent="0.25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3.2" x14ac:dyDescent="0.25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3.2" x14ac:dyDescent="0.25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3.2" x14ac:dyDescent="0.25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3.2" x14ac:dyDescent="0.25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3.2" x14ac:dyDescent="0.25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3.2" x14ac:dyDescent="0.25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3.2" x14ac:dyDescent="0.25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3.2" x14ac:dyDescent="0.25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3.2" x14ac:dyDescent="0.25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3.2" x14ac:dyDescent="0.25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3.2" x14ac:dyDescent="0.25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3.2" x14ac:dyDescent="0.25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3.2" x14ac:dyDescent="0.25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3.2" x14ac:dyDescent="0.25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3.2" x14ac:dyDescent="0.25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3.2" x14ac:dyDescent="0.25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3.2" x14ac:dyDescent="0.25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3.2" x14ac:dyDescent="0.25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3.2" x14ac:dyDescent="0.25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3.2" x14ac:dyDescent="0.25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3.2" x14ac:dyDescent="0.25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3.2" x14ac:dyDescent="0.25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3.2" x14ac:dyDescent="0.25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3.2" x14ac:dyDescent="0.25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3.2" x14ac:dyDescent="0.25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3.2" x14ac:dyDescent="0.25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3.2" x14ac:dyDescent="0.25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3.2" x14ac:dyDescent="0.25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3.2" x14ac:dyDescent="0.25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3.2" x14ac:dyDescent="0.25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3.2" x14ac:dyDescent="0.25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3.2" x14ac:dyDescent="0.25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3.2" x14ac:dyDescent="0.25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3.2" x14ac:dyDescent="0.25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3.2" x14ac:dyDescent="0.25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3.2" x14ac:dyDescent="0.25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3.2" x14ac:dyDescent="0.25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3.2" x14ac:dyDescent="0.25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3.2" x14ac:dyDescent="0.25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3.2" x14ac:dyDescent="0.25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3.2" x14ac:dyDescent="0.25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3.2" x14ac:dyDescent="0.25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3.2" x14ac:dyDescent="0.25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3.2" x14ac:dyDescent="0.25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3.2" x14ac:dyDescent="0.25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3.2" x14ac:dyDescent="0.25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3.2" x14ac:dyDescent="0.25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3.2" x14ac:dyDescent="0.25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3.2" x14ac:dyDescent="0.25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3.2" x14ac:dyDescent="0.25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3.2" x14ac:dyDescent="0.25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3.2" x14ac:dyDescent="0.25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3.2" x14ac:dyDescent="0.25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3.2" x14ac:dyDescent="0.25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3.2" x14ac:dyDescent="0.25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3.2" x14ac:dyDescent="0.25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3.2" x14ac:dyDescent="0.25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3.2" x14ac:dyDescent="0.25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3.2" x14ac:dyDescent="0.25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3.2" x14ac:dyDescent="0.25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3.2" x14ac:dyDescent="0.25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3.2" x14ac:dyDescent="0.25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3.2" x14ac:dyDescent="0.25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3.2" x14ac:dyDescent="0.25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3.2" x14ac:dyDescent="0.25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3.2" x14ac:dyDescent="0.25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3.2" x14ac:dyDescent="0.25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3.2" x14ac:dyDescent="0.25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3.2" x14ac:dyDescent="0.25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3.2" x14ac:dyDescent="0.25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3.2" x14ac:dyDescent="0.25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3.2" x14ac:dyDescent="0.25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3.2" x14ac:dyDescent="0.25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3.2" x14ac:dyDescent="0.25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3.2" x14ac:dyDescent="0.25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3.2" x14ac:dyDescent="0.25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3.2" x14ac:dyDescent="0.25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3.2" x14ac:dyDescent="0.25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3.2" x14ac:dyDescent="0.25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3.2" x14ac:dyDescent="0.25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3.2" x14ac:dyDescent="0.25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3.2" x14ac:dyDescent="0.25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3.2" x14ac:dyDescent="0.25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3.2" x14ac:dyDescent="0.25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3.2" x14ac:dyDescent="0.25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3.2" x14ac:dyDescent="0.25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3.2" x14ac:dyDescent="0.25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3.2" x14ac:dyDescent="0.25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3.2" x14ac:dyDescent="0.25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3.2" x14ac:dyDescent="0.25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3.2" x14ac:dyDescent="0.25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3.2" x14ac:dyDescent="0.25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3.2" x14ac:dyDescent="0.25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3.2" x14ac:dyDescent="0.25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3.2" x14ac:dyDescent="0.25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3.2" x14ac:dyDescent="0.25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3.2" x14ac:dyDescent="0.25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3.2" x14ac:dyDescent="0.25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3.2" x14ac:dyDescent="0.25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3.2" x14ac:dyDescent="0.25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3.2" x14ac:dyDescent="0.25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3.2" x14ac:dyDescent="0.25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3.2" x14ac:dyDescent="0.25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3.2" x14ac:dyDescent="0.25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3.2" x14ac:dyDescent="0.25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3.2" x14ac:dyDescent="0.25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3.2" x14ac:dyDescent="0.25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3.2" x14ac:dyDescent="0.25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3.2" x14ac:dyDescent="0.25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3.2" x14ac:dyDescent="0.25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3.2" x14ac:dyDescent="0.25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3.2" x14ac:dyDescent="0.25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3.2" x14ac:dyDescent="0.25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3.2" x14ac:dyDescent="0.25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3.2" x14ac:dyDescent="0.25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3.2" x14ac:dyDescent="0.25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3.2" x14ac:dyDescent="0.25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3.2" x14ac:dyDescent="0.25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3.2" x14ac:dyDescent="0.25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3.2" x14ac:dyDescent="0.25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3.2" x14ac:dyDescent="0.25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3.2" x14ac:dyDescent="0.25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3.2" x14ac:dyDescent="0.25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3.2" x14ac:dyDescent="0.25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3.2" x14ac:dyDescent="0.25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3.2" x14ac:dyDescent="0.25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3.2" x14ac:dyDescent="0.25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3.2" x14ac:dyDescent="0.25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3.2" x14ac:dyDescent="0.25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3.2" x14ac:dyDescent="0.25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3.2" x14ac:dyDescent="0.25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3.2" x14ac:dyDescent="0.25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3.2" x14ac:dyDescent="0.25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3.2" x14ac:dyDescent="0.25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3.2" x14ac:dyDescent="0.25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3.2" x14ac:dyDescent="0.25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3.2" x14ac:dyDescent="0.25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3.2" x14ac:dyDescent="0.25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3.2" x14ac:dyDescent="0.25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3.2" x14ac:dyDescent="0.25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3.2" x14ac:dyDescent="0.25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3.2" x14ac:dyDescent="0.25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3.2" x14ac:dyDescent="0.25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3.2" x14ac:dyDescent="0.25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3.2" x14ac:dyDescent="0.25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3.2" x14ac:dyDescent="0.25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3.2" x14ac:dyDescent="0.25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3.2" x14ac:dyDescent="0.25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3.2" x14ac:dyDescent="0.25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3.2" x14ac:dyDescent="0.25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3.2" x14ac:dyDescent="0.25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3.2" x14ac:dyDescent="0.25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3.2" x14ac:dyDescent="0.25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3.2" x14ac:dyDescent="0.25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3.2" x14ac:dyDescent="0.25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3.2" x14ac:dyDescent="0.25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3.2" x14ac:dyDescent="0.25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3.2" x14ac:dyDescent="0.25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3.2" x14ac:dyDescent="0.25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3.2" x14ac:dyDescent="0.25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3.2" x14ac:dyDescent="0.25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3.2" x14ac:dyDescent="0.25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3.2" x14ac:dyDescent="0.25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3.2" x14ac:dyDescent="0.25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3.2" x14ac:dyDescent="0.25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3.2" x14ac:dyDescent="0.25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3.2" x14ac:dyDescent="0.25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3.2" x14ac:dyDescent="0.25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3.2" x14ac:dyDescent="0.25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3.2" x14ac:dyDescent="0.25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3.2" x14ac:dyDescent="0.25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3.2" x14ac:dyDescent="0.25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3.2" x14ac:dyDescent="0.25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3.2" x14ac:dyDescent="0.25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3.2" x14ac:dyDescent="0.25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3.2" x14ac:dyDescent="0.25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3.2" x14ac:dyDescent="0.25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3.2" x14ac:dyDescent="0.25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3.2" x14ac:dyDescent="0.25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3.2" x14ac:dyDescent="0.25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3.2" x14ac:dyDescent="0.25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3.2" x14ac:dyDescent="0.25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3.2" x14ac:dyDescent="0.25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3.2" x14ac:dyDescent="0.25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3.2" x14ac:dyDescent="0.25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3.2" x14ac:dyDescent="0.25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3.2" x14ac:dyDescent="0.25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3.2" x14ac:dyDescent="0.25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3.2" x14ac:dyDescent="0.25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3.2" x14ac:dyDescent="0.25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3.2" x14ac:dyDescent="0.25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3.2" x14ac:dyDescent="0.25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3.2" x14ac:dyDescent="0.25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3.2" x14ac:dyDescent="0.25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3.2" x14ac:dyDescent="0.25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3.2" x14ac:dyDescent="0.25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3.2" x14ac:dyDescent="0.25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3.2" x14ac:dyDescent="0.25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3.2" x14ac:dyDescent="0.25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3.2" x14ac:dyDescent="0.25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3.2" x14ac:dyDescent="0.25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3.2" x14ac:dyDescent="0.25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3.2" x14ac:dyDescent="0.25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3.2" x14ac:dyDescent="0.25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3.2" x14ac:dyDescent="0.25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3.2" x14ac:dyDescent="0.25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3.2" x14ac:dyDescent="0.25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3.2" x14ac:dyDescent="0.25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3.2" x14ac:dyDescent="0.25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3.2" x14ac:dyDescent="0.25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3.2" x14ac:dyDescent="0.25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3.2" x14ac:dyDescent="0.25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3.2" x14ac:dyDescent="0.25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3.2" x14ac:dyDescent="0.25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3.2" x14ac:dyDescent="0.25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3.2" x14ac:dyDescent="0.25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3.2" x14ac:dyDescent="0.25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3.2" x14ac:dyDescent="0.25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3.2" x14ac:dyDescent="0.25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3.2" x14ac:dyDescent="0.25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3.2" x14ac:dyDescent="0.25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3.2" x14ac:dyDescent="0.25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3.2" x14ac:dyDescent="0.25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3.2" x14ac:dyDescent="0.25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3.2" x14ac:dyDescent="0.25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3.2" x14ac:dyDescent="0.25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3.2" x14ac:dyDescent="0.25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3.2" x14ac:dyDescent="0.25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3.2" x14ac:dyDescent="0.25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3.2" x14ac:dyDescent="0.25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3.2" x14ac:dyDescent="0.25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3.2" x14ac:dyDescent="0.25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3.2" x14ac:dyDescent="0.25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3.2" x14ac:dyDescent="0.25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3.2" x14ac:dyDescent="0.25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3.2" x14ac:dyDescent="0.25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3.2" x14ac:dyDescent="0.25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3.2" x14ac:dyDescent="0.25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3.2" x14ac:dyDescent="0.25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3.2" x14ac:dyDescent="0.25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3.2" x14ac:dyDescent="0.25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3.2" x14ac:dyDescent="0.25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3.2" x14ac:dyDescent="0.25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3.2" x14ac:dyDescent="0.25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3.2" x14ac:dyDescent="0.25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3.2" x14ac:dyDescent="0.25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3.2" x14ac:dyDescent="0.25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3.2" x14ac:dyDescent="0.25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3.2" x14ac:dyDescent="0.25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3.2" x14ac:dyDescent="0.25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3.2" x14ac:dyDescent="0.25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3.2" x14ac:dyDescent="0.25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3.2" x14ac:dyDescent="0.25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3.2" x14ac:dyDescent="0.25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3.2" x14ac:dyDescent="0.25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3.2" x14ac:dyDescent="0.25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3.2" x14ac:dyDescent="0.25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3.2" x14ac:dyDescent="0.25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3.2" x14ac:dyDescent="0.25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3.2" x14ac:dyDescent="0.25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3.2" x14ac:dyDescent="0.25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3.2" x14ac:dyDescent="0.25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3.2" x14ac:dyDescent="0.25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3.2" x14ac:dyDescent="0.25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3.2" x14ac:dyDescent="0.25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3.2" x14ac:dyDescent="0.25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3.2" x14ac:dyDescent="0.25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3.2" x14ac:dyDescent="0.25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3.2" x14ac:dyDescent="0.25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3.2" x14ac:dyDescent="0.25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3.2" x14ac:dyDescent="0.25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3.2" x14ac:dyDescent="0.25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3.2" x14ac:dyDescent="0.25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3.2" x14ac:dyDescent="0.25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3.2" x14ac:dyDescent="0.25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3.2" x14ac:dyDescent="0.25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3.2" x14ac:dyDescent="0.25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3.2" x14ac:dyDescent="0.25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3.2" x14ac:dyDescent="0.25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3.2" x14ac:dyDescent="0.25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3.2" x14ac:dyDescent="0.25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3.2" x14ac:dyDescent="0.25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3.2" x14ac:dyDescent="0.25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3.2" x14ac:dyDescent="0.25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3.2" x14ac:dyDescent="0.25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3.2" x14ac:dyDescent="0.25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3.2" x14ac:dyDescent="0.25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3.2" x14ac:dyDescent="0.25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3.2" x14ac:dyDescent="0.25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3.2" x14ac:dyDescent="0.25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3.2" x14ac:dyDescent="0.25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3.2" x14ac:dyDescent="0.25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3.2" x14ac:dyDescent="0.25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3.2" x14ac:dyDescent="0.25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3.2" x14ac:dyDescent="0.25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3.2" x14ac:dyDescent="0.25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3.2" x14ac:dyDescent="0.25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3.2" x14ac:dyDescent="0.25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3.2" x14ac:dyDescent="0.25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3.2" x14ac:dyDescent="0.25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3.2" x14ac:dyDescent="0.25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3.2" x14ac:dyDescent="0.25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3.2" x14ac:dyDescent="0.25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3.2" x14ac:dyDescent="0.25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3.2" x14ac:dyDescent="0.25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3.2" x14ac:dyDescent="0.25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3.2" x14ac:dyDescent="0.25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3.2" x14ac:dyDescent="0.25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3.2" x14ac:dyDescent="0.25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3.2" x14ac:dyDescent="0.25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3.2" x14ac:dyDescent="0.25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3.2" x14ac:dyDescent="0.25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3.2" x14ac:dyDescent="0.25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3.2" x14ac:dyDescent="0.25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3.2" x14ac:dyDescent="0.25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3.2" x14ac:dyDescent="0.25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3.2" x14ac:dyDescent="0.25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3.2" x14ac:dyDescent="0.25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3.2" x14ac:dyDescent="0.25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3.2" x14ac:dyDescent="0.25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3.2" x14ac:dyDescent="0.25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3.2" x14ac:dyDescent="0.25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3.2" x14ac:dyDescent="0.25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3.2" x14ac:dyDescent="0.25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3.2" x14ac:dyDescent="0.25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3.2" x14ac:dyDescent="0.25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3.2" x14ac:dyDescent="0.25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3.2" x14ac:dyDescent="0.25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3.2" x14ac:dyDescent="0.25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3.2" x14ac:dyDescent="0.25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3.2" x14ac:dyDescent="0.25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3.2" x14ac:dyDescent="0.25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3.2" x14ac:dyDescent="0.25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3.2" x14ac:dyDescent="0.25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3.2" x14ac:dyDescent="0.25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3.2" x14ac:dyDescent="0.25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3.2" x14ac:dyDescent="0.25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3.2" x14ac:dyDescent="0.25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3.2" x14ac:dyDescent="0.25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3.2" x14ac:dyDescent="0.25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3.2" x14ac:dyDescent="0.25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3.2" x14ac:dyDescent="0.25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3.2" x14ac:dyDescent="0.25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3.2" x14ac:dyDescent="0.25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3.2" x14ac:dyDescent="0.25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3.2" x14ac:dyDescent="0.25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3.2" x14ac:dyDescent="0.25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3.2" x14ac:dyDescent="0.25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3.2" x14ac:dyDescent="0.25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3.2" x14ac:dyDescent="0.25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3.2" x14ac:dyDescent="0.25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3.2" x14ac:dyDescent="0.25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3.2" x14ac:dyDescent="0.25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3.2" x14ac:dyDescent="0.25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3.2" x14ac:dyDescent="0.25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3.2" x14ac:dyDescent="0.25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3.2" x14ac:dyDescent="0.25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3.2" x14ac:dyDescent="0.25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3.2" x14ac:dyDescent="0.25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3.2" x14ac:dyDescent="0.25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3.2" x14ac:dyDescent="0.25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3.2" x14ac:dyDescent="0.25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3.2" x14ac:dyDescent="0.25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3.2" x14ac:dyDescent="0.25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3.2" x14ac:dyDescent="0.25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3.2" x14ac:dyDescent="0.25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3.2" x14ac:dyDescent="0.25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3.2" x14ac:dyDescent="0.25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3.2" x14ac:dyDescent="0.25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3.2" x14ac:dyDescent="0.25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3.2" x14ac:dyDescent="0.25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3.2" x14ac:dyDescent="0.25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3.2" x14ac:dyDescent="0.25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3.2" x14ac:dyDescent="0.25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3.2" x14ac:dyDescent="0.25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3.2" x14ac:dyDescent="0.25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3.2" x14ac:dyDescent="0.25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3.2" x14ac:dyDescent="0.25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3.2" x14ac:dyDescent="0.25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3.2" x14ac:dyDescent="0.25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3.2" x14ac:dyDescent="0.25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3.2" x14ac:dyDescent="0.25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3.2" x14ac:dyDescent="0.25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3.2" x14ac:dyDescent="0.25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3.2" x14ac:dyDescent="0.25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3.2" x14ac:dyDescent="0.25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3.2" x14ac:dyDescent="0.25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3.2" x14ac:dyDescent="0.25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3.2" x14ac:dyDescent="0.25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3.2" x14ac:dyDescent="0.25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3.2" x14ac:dyDescent="0.25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3.2" x14ac:dyDescent="0.25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3.2" x14ac:dyDescent="0.25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3.2" x14ac:dyDescent="0.25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3.2" x14ac:dyDescent="0.25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3.2" x14ac:dyDescent="0.25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3.2" x14ac:dyDescent="0.25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3.2" x14ac:dyDescent="0.25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3.2" x14ac:dyDescent="0.25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3.2" x14ac:dyDescent="0.25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3.2" x14ac:dyDescent="0.25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3.2" x14ac:dyDescent="0.25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3.2" x14ac:dyDescent="0.25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3.2" x14ac:dyDescent="0.25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3.2" x14ac:dyDescent="0.25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3.2" x14ac:dyDescent="0.25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3.2" x14ac:dyDescent="0.25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3.2" x14ac:dyDescent="0.25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3.2" x14ac:dyDescent="0.25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3.2" x14ac:dyDescent="0.25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3.2" x14ac:dyDescent="0.25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3.2" x14ac:dyDescent="0.25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3.2" x14ac:dyDescent="0.25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3.2" x14ac:dyDescent="0.25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3.2" x14ac:dyDescent="0.25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3.2" x14ac:dyDescent="0.25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3.2" x14ac:dyDescent="0.25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3.2" x14ac:dyDescent="0.25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3.2" x14ac:dyDescent="0.25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3.2" x14ac:dyDescent="0.25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3.2" x14ac:dyDescent="0.25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3.2" x14ac:dyDescent="0.25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3.2" x14ac:dyDescent="0.25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3.2" x14ac:dyDescent="0.25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3.2" x14ac:dyDescent="0.25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3.2" x14ac:dyDescent="0.25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3.2" x14ac:dyDescent="0.25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3.2" x14ac:dyDescent="0.25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3.2" x14ac:dyDescent="0.25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3.2" x14ac:dyDescent="0.25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3.2" x14ac:dyDescent="0.25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3.2" x14ac:dyDescent="0.25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3.2" x14ac:dyDescent="0.25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3.2" x14ac:dyDescent="0.25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3.2" x14ac:dyDescent="0.25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3.2" x14ac:dyDescent="0.25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3.2" x14ac:dyDescent="0.25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3.2" x14ac:dyDescent="0.25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3.2" x14ac:dyDescent="0.25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3.2" x14ac:dyDescent="0.25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3.2" x14ac:dyDescent="0.25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3.2" x14ac:dyDescent="0.25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3.2" x14ac:dyDescent="0.25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3.2" x14ac:dyDescent="0.25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3.2" x14ac:dyDescent="0.25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3.2" x14ac:dyDescent="0.25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3.2" x14ac:dyDescent="0.25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3.2" x14ac:dyDescent="0.25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3.2" x14ac:dyDescent="0.25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3.2" x14ac:dyDescent="0.25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3.2" x14ac:dyDescent="0.25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3.2" x14ac:dyDescent="0.25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3.2" x14ac:dyDescent="0.25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3.2" x14ac:dyDescent="0.25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3.2" x14ac:dyDescent="0.25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3.2" x14ac:dyDescent="0.25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3.2" x14ac:dyDescent="0.25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3.2" x14ac:dyDescent="0.25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3.2" x14ac:dyDescent="0.25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3.2" x14ac:dyDescent="0.25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3.2" x14ac:dyDescent="0.25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3.2" x14ac:dyDescent="0.25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3.2" x14ac:dyDescent="0.25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3.2" x14ac:dyDescent="0.25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3.2" x14ac:dyDescent="0.25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3.2" x14ac:dyDescent="0.25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3.2" x14ac:dyDescent="0.25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3.2" x14ac:dyDescent="0.25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3.2" x14ac:dyDescent="0.25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3.2" x14ac:dyDescent="0.25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3.2" x14ac:dyDescent="0.25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3.2" x14ac:dyDescent="0.25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3.2" x14ac:dyDescent="0.25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3.2" x14ac:dyDescent="0.25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3.2" x14ac:dyDescent="0.25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3.2" x14ac:dyDescent="0.25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3.2" x14ac:dyDescent="0.25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3.2" x14ac:dyDescent="0.25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3.2" x14ac:dyDescent="0.25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3.2" x14ac:dyDescent="0.25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3.2" x14ac:dyDescent="0.25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3.2" x14ac:dyDescent="0.25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3.2" x14ac:dyDescent="0.25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3.2" x14ac:dyDescent="0.25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3.2" x14ac:dyDescent="0.25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3.2" x14ac:dyDescent="0.25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3.2" x14ac:dyDescent="0.25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3.2" x14ac:dyDescent="0.25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3.2" x14ac:dyDescent="0.25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3.2" x14ac:dyDescent="0.25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3.2" x14ac:dyDescent="0.25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3.2" x14ac:dyDescent="0.25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3.2" x14ac:dyDescent="0.25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3.2" x14ac:dyDescent="0.25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3.2" x14ac:dyDescent="0.25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3.2" x14ac:dyDescent="0.25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3.2" x14ac:dyDescent="0.25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3.2" x14ac:dyDescent="0.25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3.2" x14ac:dyDescent="0.25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3.2" x14ac:dyDescent="0.25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3.2" x14ac:dyDescent="0.25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3.2" x14ac:dyDescent="0.25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3.2" x14ac:dyDescent="0.25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3.2" x14ac:dyDescent="0.25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3.2" x14ac:dyDescent="0.25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3.2" x14ac:dyDescent="0.25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3.2" x14ac:dyDescent="0.25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3.2" x14ac:dyDescent="0.25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3.2" x14ac:dyDescent="0.25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3.2" x14ac:dyDescent="0.25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3.2" x14ac:dyDescent="0.25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3.2" x14ac:dyDescent="0.25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3.2" x14ac:dyDescent="0.25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3.2" x14ac:dyDescent="0.25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3.2" x14ac:dyDescent="0.25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3.2" x14ac:dyDescent="0.25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3.2" x14ac:dyDescent="0.25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3.2" x14ac:dyDescent="0.25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3.2" x14ac:dyDescent="0.25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3.2" x14ac:dyDescent="0.25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3.2" x14ac:dyDescent="0.25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3.2" x14ac:dyDescent="0.25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3.2" x14ac:dyDescent="0.25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3.2" x14ac:dyDescent="0.25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3.2" x14ac:dyDescent="0.25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3.2" x14ac:dyDescent="0.25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3.2" x14ac:dyDescent="0.25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3.2" x14ac:dyDescent="0.25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3.2" x14ac:dyDescent="0.25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3.2" x14ac:dyDescent="0.25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3.2" x14ac:dyDescent="0.25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3.2" x14ac:dyDescent="0.25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3.2" x14ac:dyDescent="0.25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3.2" x14ac:dyDescent="0.25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3.2" x14ac:dyDescent="0.25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3.2" x14ac:dyDescent="0.25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3.2" x14ac:dyDescent="0.25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3.2" x14ac:dyDescent="0.25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3.2" x14ac:dyDescent="0.25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3.2" x14ac:dyDescent="0.25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3.2" x14ac:dyDescent="0.25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3.2" x14ac:dyDescent="0.25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3.2" x14ac:dyDescent="0.25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3.2" x14ac:dyDescent="0.25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3.2" x14ac:dyDescent="0.25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3.2" x14ac:dyDescent="0.25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3.2" x14ac:dyDescent="0.25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3.2" x14ac:dyDescent="0.25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3.2" x14ac:dyDescent="0.25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3.2" x14ac:dyDescent="0.25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3.2" x14ac:dyDescent="0.25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3.2" x14ac:dyDescent="0.25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3.2" x14ac:dyDescent="0.25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3.2" x14ac:dyDescent="0.25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3.2" x14ac:dyDescent="0.25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3.2" x14ac:dyDescent="0.25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3.2" x14ac:dyDescent="0.25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3.2" x14ac:dyDescent="0.25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3.2" x14ac:dyDescent="0.25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3.2" x14ac:dyDescent="0.25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3.2" x14ac:dyDescent="0.25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3.2" x14ac:dyDescent="0.25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3.2" x14ac:dyDescent="0.25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3.2" x14ac:dyDescent="0.25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3.2" x14ac:dyDescent="0.25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3.2" x14ac:dyDescent="0.25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3.2" x14ac:dyDescent="0.25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3.2" x14ac:dyDescent="0.25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3.2" x14ac:dyDescent="0.25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3.2" x14ac:dyDescent="0.25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3.2" x14ac:dyDescent="0.25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3.2" x14ac:dyDescent="0.25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3.2" x14ac:dyDescent="0.25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3.2" x14ac:dyDescent="0.25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3.2" x14ac:dyDescent="0.25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3.2" x14ac:dyDescent="0.25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3.2" x14ac:dyDescent="0.25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3.2" x14ac:dyDescent="0.25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3.2" x14ac:dyDescent="0.25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3.2" x14ac:dyDescent="0.25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3.2" x14ac:dyDescent="0.25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3.2" x14ac:dyDescent="0.25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3.2" x14ac:dyDescent="0.25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3.2" x14ac:dyDescent="0.25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3.2" x14ac:dyDescent="0.25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3.2" x14ac:dyDescent="0.25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3.2" x14ac:dyDescent="0.25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3.2" x14ac:dyDescent="0.25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3.2" x14ac:dyDescent="0.25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3.2" x14ac:dyDescent="0.25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3.2" x14ac:dyDescent="0.25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3.2" x14ac:dyDescent="0.25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3.2" x14ac:dyDescent="0.25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3.2" x14ac:dyDescent="0.25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3.2" x14ac:dyDescent="0.25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3.2" x14ac:dyDescent="0.25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3.2" x14ac:dyDescent="0.25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3.2" x14ac:dyDescent="0.25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3.2" x14ac:dyDescent="0.25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3.2" x14ac:dyDescent="0.25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3.2" x14ac:dyDescent="0.25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3.2" x14ac:dyDescent="0.25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3.2" x14ac:dyDescent="0.25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3.2" x14ac:dyDescent="0.25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3.2" x14ac:dyDescent="0.25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3.2" x14ac:dyDescent="0.25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3.2" x14ac:dyDescent="0.25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3.2" x14ac:dyDescent="0.25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3.2" x14ac:dyDescent="0.25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3.2" x14ac:dyDescent="0.25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3.2" x14ac:dyDescent="0.25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3.2" x14ac:dyDescent="0.25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3.2" x14ac:dyDescent="0.25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3.2" x14ac:dyDescent="0.25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3.2" x14ac:dyDescent="0.25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3.2" x14ac:dyDescent="0.25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3.2" x14ac:dyDescent="0.25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3.2" x14ac:dyDescent="0.25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3.2" x14ac:dyDescent="0.25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3.2" x14ac:dyDescent="0.25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3.2" x14ac:dyDescent="0.25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3.2" x14ac:dyDescent="0.25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3.2" x14ac:dyDescent="0.25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3.2" x14ac:dyDescent="0.25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3.2" x14ac:dyDescent="0.25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3.2" x14ac:dyDescent="0.25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3.2" x14ac:dyDescent="0.25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3.2" x14ac:dyDescent="0.25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3.2" x14ac:dyDescent="0.25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3.2" x14ac:dyDescent="0.25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3.2" x14ac:dyDescent="0.25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3.2" x14ac:dyDescent="0.25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3.2" x14ac:dyDescent="0.25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3.2" x14ac:dyDescent="0.25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3.2" x14ac:dyDescent="0.25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3.2" x14ac:dyDescent="0.25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3.2" x14ac:dyDescent="0.25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3.2" x14ac:dyDescent="0.25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3.2" x14ac:dyDescent="0.25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3.2" x14ac:dyDescent="0.25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3.2" x14ac:dyDescent="0.25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3.2" x14ac:dyDescent="0.25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3.2" x14ac:dyDescent="0.25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3.2" x14ac:dyDescent="0.25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3.2" x14ac:dyDescent="0.25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3.2" x14ac:dyDescent="0.25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3.2" x14ac:dyDescent="0.25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3.2" x14ac:dyDescent="0.25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3.2" x14ac:dyDescent="0.25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3.2" x14ac:dyDescent="0.25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3.2" x14ac:dyDescent="0.25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3.2" x14ac:dyDescent="0.25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3.2" x14ac:dyDescent="0.25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3.2" x14ac:dyDescent="0.25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3.2" x14ac:dyDescent="0.25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3.2" x14ac:dyDescent="0.25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3.2" x14ac:dyDescent="0.25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3.2" x14ac:dyDescent="0.25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3.2" x14ac:dyDescent="0.25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3.2" x14ac:dyDescent="0.25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3.2" x14ac:dyDescent="0.25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3.2" x14ac:dyDescent="0.25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3.2" x14ac:dyDescent="0.25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3.2" x14ac:dyDescent="0.25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3.2" x14ac:dyDescent="0.25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3.2" x14ac:dyDescent="0.25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3.2" x14ac:dyDescent="0.25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3.2" x14ac:dyDescent="0.25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3.2" x14ac:dyDescent="0.25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3.2" x14ac:dyDescent="0.25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3.2" x14ac:dyDescent="0.25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3.2" x14ac:dyDescent="0.25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3.2" x14ac:dyDescent="0.25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3.2" x14ac:dyDescent="0.25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3.2" x14ac:dyDescent="0.25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3.2" x14ac:dyDescent="0.25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3.2" x14ac:dyDescent="0.25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3.2" x14ac:dyDescent="0.25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3.2" x14ac:dyDescent="0.25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3.2" x14ac:dyDescent="0.25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3.2" x14ac:dyDescent="0.25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3.2" x14ac:dyDescent="0.25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3.2" x14ac:dyDescent="0.25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3.2" x14ac:dyDescent="0.25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3.2" x14ac:dyDescent="0.25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3.2" x14ac:dyDescent="0.25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3.2" x14ac:dyDescent="0.25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3.2" x14ac:dyDescent="0.25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3.2" x14ac:dyDescent="0.25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3.2" x14ac:dyDescent="0.25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3.2" x14ac:dyDescent="0.25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3.2" x14ac:dyDescent="0.25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3.2" x14ac:dyDescent="0.25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3.2" x14ac:dyDescent="0.25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3.2" x14ac:dyDescent="0.25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3.2" x14ac:dyDescent="0.25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3.2" x14ac:dyDescent="0.25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3.2" x14ac:dyDescent="0.25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3.2" x14ac:dyDescent="0.25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3.2" x14ac:dyDescent="0.25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3.2" x14ac:dyDescent="0.25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3.2" x14ac:dyDescent="0.25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3.2" x14ac:dyDescent="0.25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3.2" x14ac:dyDescent="0.25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3.2" x14ac:dyDescent="0.25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3.2" x14ac:dyDescent="0.25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3.2" x14ac:dyDescent="0.25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3.2" x14ac:dyDescent="0.25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3.2" x14ac:dyDescent="0.25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3.2" x14ac:dyDescent="0.25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3.2" x14ac:dyDescent="0.25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3.2" x14ac:dyDescent="0.25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3.2" x14ac:dyDescent="0.25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3.2" x14ac:dyDescent="0.25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3.2" x14ac:dyDescent="0.25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3.2" x14ac:dyDescent="0.25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3.2" x14ac:dyDescent="0.25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3.2" x14ac:dyDescent="0.25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3.2" x14ac:dyDescent="0.25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3.2" x14ac:dyDescent="0.25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3.2" x14ac:dyDescent="0.25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3.2" x14ac:dyDescent="0.25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3.2" x14ac:dyDescent="0.25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3.2" x14ac:dyDescent="0.25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3.2" x14ac:dyDescent="0.25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3.2" x14ac:dyDescent="0.25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3.2" x14ac:dyDescent="0.25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3.2" x14ac:dyDescent="0.25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3.2" x14ac:dyDescent="0.25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3.2" x14ac:dyDescent="0.25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3.2" x14ac:dyDescent="0.25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3.2" x14ac:dyDescent="0.25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3.2" x14ac:dyDescent="0.25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3.2" x14ac:dyDescent="0.25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3.2" x14ac:dyDescent="0.25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3.2" x14ac:dyDescent="0.25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3.2" x14ac:dyDescent="0.25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3.2" x14ac:dyDescent="0.25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3.2" x14ac:dyDescent="0.25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3.2" x14ac:dyDescent="0.25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3.2" x14ac:dyDescent="0.25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3.2" x14ac:dyDescent="0.25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3.2" x14ac:dyDescent="0.25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3.2" x14ac:dyDescent="0.25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3.2" x14ac:dyDescent="0.25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3.2" x14ac:dyDescent="0.25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3.2" x14ac:dyDescent="0.25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3.2" x14ac:dyDescent="0.25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3.2" x14ac:dyDescent="0.25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3.2" x14ac:dyDescent="0.25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3.2" x14ac:dyDescent="0.25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3.2" x14ac:dyDescent="0.25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3.2" x14ac:dyDescent="0.25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3.2" x14ac:dyDescent="0.25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3.2" x14ac:dyDescent="0.25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3.2" x14ac:dyDescent="0.25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3.2" x14ac:dyDescent="0.25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3.2" x14ac:dyDescent="0.25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3.2" x14ac:dyDescent="0.25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3.2" x14ac:dyDescent="0.25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3.2" x14ac:dyDescent="0.25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3.2" x14ac:dyDescent="0.25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3.2" x14ac:dyDescent="0.25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3.2" x14ac:dyDescent="0.25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3.2" x14ac:dyDescent="0.25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3.2" x14ac:dyDescent="0.25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3.2" x14ac:dyDescent="0.25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3.2" x14ac:dyDescent="0.25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3.2" x14ac:dyDescent="0.25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3.2" x14ac:dyDescent="0.25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3.2" x14ac:dyDescent="0.25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3.2" x14ac:dyDescent="0.25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3.2" x14ac:dyDescent="0.25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3.2" x14ac:dyDescent="0.25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3.2" x14ac:dyDescent="0.25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3.2" x14ac:dyDescent="0.25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3.2" x14ac:dyDescent="0.25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3.2" x14ac:dyDescent="0.25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3.2" x14ac:dyDescent="0.25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3.2" x14ac:dyDescent="0.25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3.2" x14ac:dyDescent="0.25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3.2" x14ac:dyDescent="0.25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3.2" x14ac:dyDescent="0.25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3.2" x14ac:dyDescent="0.25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3.2" x14ac:dyDescent="0.25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3.2" x14ac:dyDescent="0.25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3.2" x14ac:dyDescent="0.25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3.2" x14ac:dyDescent="0.25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3.2" x14ac:dyDescent="0.25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3.2" x14ac:dyDescent="0.25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3.2" x14ac:dyDescent="0.25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3.2" x14ac:dyDescent="0.25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3.2" x14ac:dyDescent="0.25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3.2" x14ac:dyDescent="0.25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3.2" x14ac:dyDescent="0.25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3.2" x14ac:dyDescent="0.25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3.2" x14ac:dyDescent="0.25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3.2" x14ac:dyDescent="0.25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3.2" x14ac:dyDescent="0.25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3.2" x14ac:dyDescent="0.25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3.2" x14ac:dyDescent="0.25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3.2" x14ac:dyDescent="0.25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3.2" x14ac:dyDescent="0.25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3.2" x14ac:dyDescent="0.25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3.2" x14ac:dyDescent="0.25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3.2" x14ac:dyDescent="0.25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3.2" x14ac:dyDescent="0.25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3.2" x14ac:dyDescent="0.25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3.2" x14ac:dyDescent="0.25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3.2" x14ac:dyDescent="0.25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3.2" x14ac:dyDescent="0.25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3.2" x14ac:dyDescent="0.25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3.2" x14ac:dyDescent="0.25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3.2" x14ac:dyDescent="0.25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3.2" x14ac:dyDescent="0.25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3.2" x14ac:dyDescent="0.25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3.2" x14ac:dyDescent="0.25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3.2" x14ac:dyDescent="0.25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3.2" x14ac:dyDescent="0.25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3.2" x14ac:dyDescent="0.25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3.2" x14ac:dyDescent="0.25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3.2" x14ac:dyDescent="0.25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3.2" x14ac:dyDescent="0.25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3.2" x14ac:dyDescent="0.25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3.2" x14ac:dyDescent="0.25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3.2" x14ac:dyDescent="0.25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3.2" x14ac:dyDescent="0.25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3.2" x14ac:dyDescent="0.25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3.2" x14ac:dyDescent="0.25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3.2" x14ac:dyDescent="0.25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3.2" x14ac:dyDescent="0.25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3.2" x14ac:dyDescent="0.25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3.2" x14ac:dyDescent="0.25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3.2" x14ac:dyDescent="0.25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3.2" x14ac:dyDescent="0.25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3.2" x14ac:dyDescent="0.25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3.2" x14ac:dyDescent="0.25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3.2" x14ac:dyDescent="0.25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3.2" x14ac:dyDescent="0.25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3.2" x14ac:dyDescent="0.25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3.2" x14ac:dyDescent="0.25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3.2" x14ac:dyDescent="0.25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3.2" x14ac:dyDescent="0.25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3.2" x14ac:dyDescent="0.25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3.2" x14ac:dyDescent="0.25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3.2" x14ac:dyDescent="0.25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3.2" x14ac:dyDescent="0.25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3.2" x14ac:dyDescent="0.25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3.2" x14ac:dyDescent="0.25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3.2" x14ac:dyDescent="0.25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3.2" x14ac:dyDescent="0.25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3.2" x14ac:dyDescent="0.25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3.2" x14ac:dyDescent="0.25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3.2" x14ac:dyDescent="0.25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3.2" x14ac:dyDescent="0.25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3.2" x14ac:dyDescent="0.25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3.2" x14ac:dyDescent="0.25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3.2" x14ac:dyDescent="0.25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3.2" x14ac:dyDescent="0.25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3.2" x14ac:dyDescent="0.25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3.2" x14ac:dyDescent="0.25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3.2" x14ac:dyDescent="0.25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3.2" x14ac:dyDescent="0.25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3.2" x14ac:dyDescent="0.25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3.2" x14ac:dyDescent="0.25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3.2" x14ac:dyDescent="0.25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3.2" x14ac:dyDescent="0.25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3.2" x14ac:dyDescent="0.25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3.2" x14ac:dyDescent="0.25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3.2" x14ac:dyDescent="0.25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3.2" x14ac:dyDescent="0.25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3.2" x14ac:dyDescent="0.25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3.2" x14ac:dyDescent="0.25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3.2" x14ac:dyDescent="0.25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3.2" x14ac:dyDescent="0.25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3.2" x14ac:dyDescent="0.25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3.2" x14ac:dyDescent="0.25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3.2" x14ac:dyDescent="0.25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3.2" x14ac:dyDescent="0.25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3.2" x14ac:dyDescent="0.25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3.2" x14ac:dyDescent="0.25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3.2" x14ac:dyDescent="0.25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3.2" x14ac:dyDescent="0.25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3.2" x14ac:dyDescent="0.25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3.2" x14ac:dyDescent="0.25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3.2" x14ac:dyDescent="0.25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3.2" x14ac:dyDescent="0.25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3.2" x14ac:dyDescent="0.25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3.2" x14ac:dyDescent="0.25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3.2" x14ac:dyDescent="0.25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3.2" x14ac:dyDescent="0.25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3.2" x14ac:dyDescent="0.25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3.2" x14ac:dyDescent="0.25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3.2" x14ac:dyDescent="0.25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3.2" x14ac:dyDescent="0.25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3.2" x14ac:dyDescent="0.25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3.2" x14ac:dyDescent="0.25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3.2" x14ac:dyDescent="0.25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3.2" x14ac:dyDescent="0.25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3.2" x14ac:dyDescent="0.25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3.2" x14ac:dyDescent="0.25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3.2" x14ac:dyDescent="0.25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3.2" x14ac:dyDescent="0.25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3.2" x14ac:dyDescent="0.25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3.2" x14ac:dyDescent="0.25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3.2" x14ac:dyDescent="0.25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3.2" x14ac:dyDescent="0.25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3.2" x14ac:dyDescent="0.25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3.2" x14ac:dyDescent="0.25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3.2" x14ac:dyDescent="0.25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3.2" x14ac:dyDescent="0.25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3.2" x14ac:dyDescent="0.25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3.2" x14ac:dyDescent="0.25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3.2" x14ac:dyDescent="0.25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3.2" x14ac:dyDescent="0.25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3.2" x14ac:dyDescent="0.25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3.2" x14ac:dyDescent="0.25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3.2" x14ac:dyDescent="0.25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3.2" x14ac:dyDescent="0.25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3.2" x14ac:dyDescent="0.25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3.2" x14ac:dyDescent="0.25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3.2" x14ac:dyDescent="0.25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3.2" x14ac:dyDescent="0.25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3.2" x14ac:dyDescent="0.25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3.2" x14ac:dyDescent="0.25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3.2" x14ac:dyDescent="0.25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3.2" x14ac:dyDescent="0.25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3.2" x14ac:dyDescent="0.25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3.2" x14ac:dyDescent="0.25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3.2" x14ac:dyDescent="0.25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3.2" x14ac:dyDescent="0.25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3.2" x14ac:dyDescent="0.25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3.2" x14ac:dyDescent="0.25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3.2" x14ac:dyDescent="0.25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3.2" x14ac:dyDescent="0.25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3.2" x14ac:dyDescent="0.25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3.2" x14ac:dyDescent="0.25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3.2" x14ac:dyDescent="0.25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3.2" x14ac:dyDescent="0.25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3.2" x14ac:dyDescent="0.25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3.2" x14ac:dyDescent="0.25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3.2" x14ac:dyDescent="0.25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3.2" x14ac:dyDescent="0.25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3.2" x14ac:dyDescent="0.25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3.2" x14ac:dyDescent="0.25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3.2" x14ac:dyDescent="0.25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3.2" x14ac:dyDescent="0.25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3.2" x14ac:dyDescent="0.25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3.2" x14ac:dyDescent="0.25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3.2" x14ac:dyDescent="0.25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3.2" x14ac:dyDescent="0.25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3.2" x14ac:dyDescent="0.25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3.2" x14ac:dyDescent="0.25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3.2" x14ac:dyDescent="0.25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3.2" x14ac:dyDescent="0.25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3.2" x14ac:dyDescent="0.25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3.2" x14ac:dyDescent="0.25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3.2" x14ac:dyDescent="0.25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3.2" x14ac:dyDescent="0.25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3.2" x14ac:dyDescent="0.25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3.2" x14ac:dyDescent="0.25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3.2" x14ac:dyDescent="0.25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3.2" x14ac:dyDescent="0.25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3.2" x14ac:dyDescent="0.25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3.2" x14ac:dyDescent="0.25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3.2" x14ac:dyDescent="0.25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3.2" x14ac:dyDescent="0.25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3.2" x14ac:dyDescent="0.25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3.2" x14ac:dyDescent="0.25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3.2" x14ac:dyDescent="0.25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3.2" x14ac:dyDescent="0.25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3.2" x14ac:dyDescent="0.25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3.2" x14ac:dyDescent="0.25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3.2" x14ac:dyDescent="0.25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3.2" x14ac:dyDescent="0.25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3.2" x14ac:dyDescent="0.25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3.2" x14ac:dyDescent="0.25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3.2" x14ac:dyDescent="0.25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3.2" x14ac:dyDescent="0.25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3.2" x14ac:dyDescent="0.25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3.2" x14ac:dyDescent="0.25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3.2" x14ac:dyDescent="0.25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3.2" x14ac:dyDescent="0.25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3.2" x14ac:dyDescent="0.25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3.2" x14ac:dyDescent="0.25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3.2" x14ac:dyDescent="0.25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3.2" x14ac:dyDescent="0.25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3.2" x14ac:dyDescent="0.25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3.2" x14ac:dyDescent="0.25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3.2" x14ac:dyDescent="0.25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3.2" x14ac:dyDescent="0.25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3.2" x14ac:dyDescent="0.25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3.2" x14ac:dyDescent="0.25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3.2" x14ac:dyDescent="0.25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3.2" x14ac:dyDescent="0.25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3.2" x14ac:dyDescent="0.25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3.2" x14ac:dyDescent="0.25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3.2" x14ac:dyDescent="0.25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3.2" x14ac:dyDescent="0.25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3.2" x14ac:dyDescent="0.25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3.2" x14ac:dyDescent="0.25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3.2" x14ac:dyDescent="0.25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3.2" x14ac:dyDescent="0.25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3.2" x14ac:dyDescent="0.25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3.2" x14ac:dyDescent="0.25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3.2" x14ac:dyDescent="0.25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3.2" x14ac:dyDescent="0.25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3.2" x14ac:dyDescent="0.25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3.2" x14ac:dyDescent="0.25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3.2" x14ac:dyDescent="0.25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3.2" x14ac:dyDescent="0.25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3.2" x14ac:dyDescent="0.25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3.2" x14ac:dyDescent="0.25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3.2" x14ac:dyDescent="0.25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3.2" x14ac:dyDescent="0.25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3.2" x14ac:dyDescent="0.25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3.2" x14ac:dyDescent="0.25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3.2" x14ac:dyDescent="0.25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3.2" x14ac:dyDescent="0.25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3.2" x14ac:dyDescent="0.25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3.2" x14ac:dyDescent="0.25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3.2" x14ac:dyDescent="0.25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3.2" x14ac:dyDescent="0.25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3.2" x14ac:dyDescent="0.25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3.2" x14ac:dyDescent="0.25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3.2" x14ac:dyDescent="0.25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3.2" x14ac:dyDescent="0.25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3.2" x14ac:dyDescent="0.25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3.2" x14ac:dyDescent="0.25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3.2" x14ac:dyDescent="0.25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3.2" x14ac:dyDescent="0.25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3.2" x14ac:dyDescent="0.25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3.2" x14ac:dyDescent="0.25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3.2" x14ac:dyDescent="0.25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3.2" x14ac:dyDescent="0.25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3.2" x14ac:dyDescent="0.25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3.2" x14ac:dyDescent="0.25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3.2" x14ac:dyDescent="0.25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3.2" x14ac:dyDescent="0.25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3.2" x14ac:dyDescent="0.25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3.2" x14ac:dyDescent="0.25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3.2" x14ac:dyDescent="0.25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3.2" x14ac:dyDescent="0.25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3.2" x14ac:dyDescent="0.25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3.2" x14ac:dyDescent="0.25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3.2" x14ac:dyDescent="0.25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3.2" x14ac:dyDescent="0.25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3.2" x14ac:dyDescent="0.25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3.2" x14ac:dyDescent="0.25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3.2" x14ac:dyDescent="0.25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3.2" x14ac:dyDescent="0.25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3.2" x14ac:dyDescent="0.25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3.2" x14ac:dyDescent="0.25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3.2" x14ac:dyDescent="0.25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3.2" x14ac:dyDescent="0.25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3.2" x14ac:dyDescent="0.25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3.2" x14ac:dyDescent="0.25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3.2" x14ac:dyDescent="0.25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3.2" x14ac:dyDescent="0.25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3.2" x14ac:dyDescent="0.25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3.2" x14ac:dyDescent="0.25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3.2" x14ac:dyDescent="0.25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3.2" x14ac:dyDescent="0.25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3.2" x14ac:dyDescent="0.25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3.2" x14ac:dyDescent="0.25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3.2" x14ac:dyDescent="0.25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3.2" x14ac:dyDescent="0.25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3.2" x14ac:dyDescent="0.25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3.2" x14ac:dyDescent="0.25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3.2" x14ac:dyDescent="0.25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3.2" x14ac:dyDescent="0.25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3.2" x14ac:dyDescent="0.25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3.2" x14ac:dyDescent="0.25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3.2" x14ac:dyDescent="0.25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3.2" x14ac:dyDescent="0.25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3.2" x14ac:dyDescent="0.25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3.2" x14ac:dyDescent="0.25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3.2" x14ac:dyDescent="0.25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3.2" x14ac:dyDescent="0.25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3.2" x14ac:dyDescent="0.25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3.2" x14ac:dyDescent="0.25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3.2" x14ac:dyDescent="0.25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3.2" x14ac:dyDescent="0.25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3.2" x14ac:dyDescent="0.25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3.2" x14ac:dyDescent="0.25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3.2" x14ac:dyDescent="0.25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3.2" x14ac:dyDescent="0.25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3.2" x14ac:dyDescent="0.25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3.2" x14ac:dyDescent="0.25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3.2" x14ac:dyDescent="0.25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3.2" x14ac:dyDescent="0.25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3.2" x14ac:dyDescent="0.25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3.2" x14ac:dyDescent="0.25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3.2" x14ac:dyDescent="0.25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3.2" x14ac:dyDescent="0.25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3.2" x14ac:dyDescent="0.25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3.2" x14ac:dyDescent="0.25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3.2" x14ac:dyDescent="0.25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3.2" x14ac:dyDescent="0.25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3.2" x14ac:dyDescent="0.25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3.2" x14ac:dyDescent="0.25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3.2" x14ac:dyDescent="0.25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3.2" x14ac:dyDescent="0.25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3.2" x14ac:dyDescent="0.25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3.2" x14ac:dyDescent="0.25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3.2" x14ac:dyDescent="0.25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3.2" x14ac:dyDescent="0.25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3.2" x14ac:dyDescent="0.25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3.2" x14ac:dyDescent="0.25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3.2" x14ac:dyDescent="0.25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3.2" x14ac:dyDescent="0.25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3.2" x14ac:dyDescent="0.25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3.2" x14ac:dyDescent="0.25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3.2" x14ac:dyDescent="0.25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3.2" x14ac:dyDescent="0.25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3.2" x14ac:dyDescent="0.25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3.2" x14ac:dyDescent="0.25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3.2" x14ac:dyDescent="0.25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3.2" x14ac:dyDescent="0.25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3.2" x14ac:dyDescent="0.25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3.2" x14ac:dyDescent="0.25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3.2" x14ac:dyDescent="0.25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3.2" x14ac:dyDescent="0.25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3.2" x14ac:dyDescent="0.25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3.2" x14ac:dyDescent="0.25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3.2" x14ac:dyDescent="0.25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3.2" x14ac:dyDescent="0.25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3.2" x14ac:dyDescent="0.25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3.2" x14ac:dyDescent="0.25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3.2" x14ac:dyDescent="0.25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3.2" x14ac:dyDescent="0.25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3.2" x14ac:dyDescent="0.25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3.2" x14ac:dyDescent="0.25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3.2" x14ac:dyDescent="0.25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3.2" x14ac:dyDescent="0.25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3.2" x14ac:dyDescent="0.25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3.2" x14ac:dyDescent="0.25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3.2" x14ac:dyDescent="0.25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3.2" x14ac:dyDescent="0.25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3.2" x14ac:dyDescent="0.25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3.2" x14ac:dyDescent="0.25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3.2" x14ac:dyDescent="0.25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3.2" x14ac:dyDescent="0.25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3.2" x14ac:dyDescent="0.25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3.2" x14ac:dyDescent="0.25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3.2" x14ac:dyDescent="0.25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3.2" x14ac:dyDescent="0.25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3.2" x14ac:dyDescent="0.25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3.2" x14ac:dyDescent="0.25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3.2" x14ac:dyDescent="0.25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3.2" x14ac:dyDescent="0.25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3.2" x14ac:dyDescent="0.25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3.2" x14ac:dyDescent="0.25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3.2" x14ac:dyDescent="0.25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3.2" x14ac:dyDescent="0.25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3.2" x14ac:dyDescent="0.25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3.2" x14ac:dyDescent="0.25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3.2" x14ac:dyDescent="0.25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3.2" x14ac:dyDescent="0.25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3.2" x14ac:dyDescent="0.25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3.2" x14ac:dyDescent="0.25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3.2" x14ac:dyDescent="0.25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3.2" x14ac:dyDescent="0.25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3.2" x14ac:dyDescent="0.25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3.2" x14ac:dyDescent="0.25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3.2" x14ac:dyDescent="0.25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3.2" x14ac:dyDescent="0.25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3.2" x14ac:dyDescent="0.25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3.2" x14ac:dyDescent="0.25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3.2" x14ac:dyDescent="0.25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3.2" x14ac:dyDescent="0.25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3.2" x14ac:dyDescent="0.25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3.2" x14ac:dyDescent="0.25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3.2" x14ac:dyDescent="0.25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3.2" x14ac:dyDescent="0.25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3.2" x14ac:dyDescent="0.25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3.2" x14ac:dyDescent="0.25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3.2" x14ac:dyDescent="0.25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3.2" x14ac:dyDescent="0.25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3.2" x14ac:dyDescent="0.25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3.2" x14ac:dyDescent="0.25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3.2" x14ac:dyDescent="0.25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3.2" x14ac:dyDescent="0.25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3.2" x14ac:dyDescent="0.25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3.2" x14ac:dyDescent="0.25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3.2" x14ac:dyDescent="0.25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3.2" x14ac:dyDescent="0.25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3.2" x14ac:dyDescent="0.25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3.2" x14ac:dyDescent="0.25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3.2" x14ac:dyDescent="0.25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3.2" x14ac:dyDescent="0.25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3.2" x14ac:dyDescent="0.25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3.2" x14ac:dyDescent="0.25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3.2" x14ac:dyDescent="0.25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3.2" x14ac:dyDescent="0.25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3.2" x14ac:dyDescent="0.25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3.2" x14ac:dyDescent="0.25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3.2" x14ac:dyDescent="0.25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3.2" x14ac:dyDescent="0.25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3.2" x14ac:dyDescent="0.25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3.2" x14ac:dyDescent="0.25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3.2" x14ac:dyDescent="0.25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3.2" x14ac:dyDescent="0.25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3.2" x14ac:dyDescent="0.25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3.2" x14ac:dyDescent="0.25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3.2" x14ac:dyDescent="0.25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3.2" x14ac:dyDescent="0.25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3.2" x14ac:dyDescent="0.25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3.2" x14ac:dyDescent="0.25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3.2" x14ac:dyDescent="0.25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3.2" x14ac:dyDescent="0.25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3.2" x14ac:dyDescent="0.25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3.2" x14ac:dyDescent="0.25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3.2" x14ac:dyDescent="0.25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3.2" x14ac:dyDescent="0.25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3.2" x14ac:dyDescent="0.25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3.2" x14ac:dyDescent="0.25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3.2" x14ac:dyDescent="0.25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3.2" x14ac:dyDescent="0.25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3.2" x14ac:dyDescent="0.25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3.2" x14ac:dyDescent="0.25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3.2" x14ac:dyDescent="0.25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3.2" x14ac:dyDescent="0.25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3.2" x14ac:dyDescent="0.25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3.2" x14ac:dyDescent="0.25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3.2" x14ac:dyDescent="0.25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3.2" x14ac:dyDescent="0.25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3.2" x14ac:dyDescent="0.25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3.2" x14ac:dyDescent="0.25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3.2" x14ac:dyDescent="0.25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3.2" x14ac:dyDescent="0.25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3.2" x14ac:dyDescent="0.25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3.2" x14ac:dyDescent="0.25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3.2" x14ac:dyDescent="0.25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3.2" x14ac:dyDescent="0.25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3.2" x14ac:dyDescent="0.25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3.2" x14ac:dyDescent="0.25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3.2" x14ac:dyDescent="0.25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3.2" x14ac:dyDescent="0.25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3.2" x14ac:dyDescent="0.25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3.2" x14ac:dyDescent="0.25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3.2" x14ac:dyDescent="0.25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3.2" x14ac:dyDescent="0.25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3.2" x14ac:dyDescent="0.25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3.2" x14ac:dyDescent="0.25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3.2" x14ac:dyDescent="0.25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3.2" x14ac:dyDescent="0.25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3.2" x14ac:dyDescent="0.25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3.2" x14ac:dyDescent="0.25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3.2" x14ac:dyDescent="0.25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3.2" x14ac:dyDescent="0.25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3.2" x14ac:dyDescent="0.25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3.2" x14ac:dyDescent="0.25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3.2" x14ac:dyDescent="0.25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3.2" x14ac:dyDescent="0.25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3.2" x14ac:dyDescent="0.25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3.2" x14ac:dyDescent="0.25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3.2" x14ac:dyDescent="0.25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3.2" x14ac:dyDescent="0.25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3.2" x14ac:dyDescent="0.25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3.2" x14ac:dyDescent="0.25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3.2" x14ac:dyDescent="0.25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3.2" x14ac:dyDescent="0.25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3.2" x14ac:dyDescent="0.25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3.2" x14ac:dyDescent="0.25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3.2" x14ac:dyDescent="0.25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3.2" x14ac:dyDescent="0.25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3.2" x14ac:dyDescent="0.25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3.2" x14ac:dyDescent="0.25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3.2" x14ac:dyDescent="0.25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3.2" x14ac:dyDescent="0.25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3.2" x14ac:dyDescent="0.25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3.2" x14ac:dyDescent="0.25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3.2" x14ac:dyDescent="0.25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3.2" x14ac:dyDescent="0.25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3.2" x14ac:dyDescent="0.25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3.2" x14ac:dyDescent="0.25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3.2" x14ac:dyDescent="0.25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3.2" x14ac:dyDescent="0.25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3.2" x14ac:dyDescent="0.25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3.2" x14ac:dyDescent="0.25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3.2" x14ac:dyDescent="0.25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3.2" x14ac:dyDescent="0.25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3.2" x14ac:dyDescent="0.25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3.2" x14ac:dyDescent="0.25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3.2" x14ac:dyDescent="0.25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3.2" x14ac:dyDescent="0.25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3.2" x14ac:dyDescent="0.25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3.2" x14ac:dyDescent="0.25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3.2" x14ac:dyDescent="0.25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3.2" x14ac:dyDescent="0.25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3.2" x14ac:dyDescent="0.25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3.2" x14ac:dyDescent="0.25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3.2" x14ac:dyDescent="0.25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3.2" x14ac:dyDescent="0.25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3.2" x14ac:dyDescent="0.25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3.2" x14ac:dyDescent="0.25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3.2" x14ac:dyDescent="0.25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3.2" x14ac:dyDescent="0.25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3.2" x14ac:dyDescent="0.25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3.2" x14ac:dyDescent="0.25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3.2" x14ac:dyDescent="0.25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3.2" x14ac:dyDescent="0.25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3.2" x14ac:dyDescent="0.25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3.2" x14ac:dyDescent="0.25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3.2" x14ac:dyDescent="0.25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3.2" x14ac:dyDescent="0.25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3.2" x14ac:dyDescent="0.25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3.2" x14ac:dyDescent="0.25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3.2" x14ac:dyDescent="0.25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3.2" x14ac:dyDescent="0.25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3.2" x14ac:dyDescent="0.25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3.2" x14ac:dyDescent="0.25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3.2" x14ac:dyDescent="0.25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3.2" x14ac:dyDescent="0.25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3.2" x14ac:dyDescent="0.25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3.2" x14ac:dyDescent="0.25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3.2" x14ac:dyDescent="0.25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3.2" x14ac:dyDescent="0.25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3.2" x14ac:dyDescent="0.25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3.2" x14ac:dyDescent="0.25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3.2" x14ac:dyDescent="0.25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3.2" x14ac:dyDescent="0.25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3.2" x14ac:dyDescent="0.25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3.2" x14ac:dyDescent="0.25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3.2" x14ac:dyDescent="0.25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3.2" x14ac:dyDescent="0.25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3.2" x14ac:dyDescent="0.25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3.2" x14ac:dyDescent="0.25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3.2" x14ac:dyDescent="0.25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3.2" x14ac:dyDescent="0.25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3.2" x14ac:dyDescent="0.25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3.2" x14ac:dyDescent="0.25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3.2" x14ac:dyDescent="0.25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3.2" x14ac:dyDescent="0.25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3.2" x14ac:dyDescent="0.25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3.2" x14ac:dyDescent="0.25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3.2" x14ac:dyDescent="0.25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3.2" x14ac:dyDescent="0.25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3.2" x14ac:dyDescent="0.25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3.2" x14ac:dyDescent="0.25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3.2" x14ac:dyDescent="0.25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3.2" x14ac:dyDescent="0.25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3.2" x14ac:dyDescent="0.25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3.2" x14ac:dyDescent="0.25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3.2" x14ac:dyDescent="0.25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3.2" x14ac:dyDescent="0.25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3.2" x14ac:dyDescent="0.25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3.2" x14ac:dyDescent="0.25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3.2" x14ac:dyDescent="0.25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3.2" x14ac:dyDescent="0.25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3.2" x14ac:dyDescent="0.25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3.2" x14ac:dyDescent="0.25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3.2" x14ac:dyDescent="0.25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3.2" x14ac:dyDescent="0.25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3.2" x14ac:dyDescent="0.25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3.2" x14ac:dyDescent="0.25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3.2" x14ac:dyDescent="0.25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3.2" x14ac:dyDescent="0.25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3.2" x14ac:dyDescent="0.25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3.2" x14ac:dyDescent="0.25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3.2" x14ac:dyDescent="0.25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3.2" x14ac:dyDescent="0.25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3.2" x14ac:dyDescent="0.25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3.2" x14ac:dyDescent="0.25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3.2" x14ac:dyDescent="0.25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3.2" x14ac:dyDescent="0.25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3.2" x14ac:dyDescent="0.25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3.2" x14ac:dyDescent="0.25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3.2" x14ac:dyDescent="0.25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3.2" x14ac:dyDescent="0.25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3.2" x14ac:dyDescent="0.25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3.2" x14ac:dyDescent="0.25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3.2" x14ac:dyDescent="0.25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3.2" x14ac:dyDescent="0.25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3.2" x14ac:dyDescent="0.25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3.2" x14ac:dyDescent="0.25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3.2" x14ac:dyDescent="0.25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3.2" x14ac:dyDescent="0.25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3.2" x14ac:dyDescent="0.25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3.2" x14ac:dyDescent="0.25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3.2" x14ac:dyDescent="0.25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3.2" x14ac:dyDescent="0.25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3.2" x14ac:dyDescent="0.25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3.2" x14ac:dyDescent="0.25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3.2" x14ac:dyDescent="0.25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3.2" x14ac:dyDescent="0.25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3.2" x14ac:dyDescent="0.25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3.2" x14ac:dyDescent="0.25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3.2" x14ac:dyDescent="0.25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3.2" x14ac:dyDescent="0.25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3.2" x14ac:dyDescent="0.25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3.2" x14ac:dyDescent="0.25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3.2" x14ac:dyDescent="0.25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3.2" x14ac:dyDescent="0.25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3.2" x14ac:dyDescent="0.25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3.2" x14ac:dyDescent="0.25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3.2" x14ac:dyDescent="0.25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3.2" x14ac:dyDescent="0.25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3.2" x14ac:dyDescent="0.25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3.2" x14ac:dyDescent="0.25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3.2" x14ac:dyDescent="0.25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3.2" x14ac:dyDescent="0.25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3.2" x14ac:dyDescent="0.25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3.2" x14ac:dyDescent="0.25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3.2" x14ac:dyDescent="0.25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3.2" x14ac:dyDescent="0.25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3.2" x14ac:dyDescent="0.25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3.2" x14ac:dyDescent="0.25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3.2" x14ac:dyDescent="0.25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3.2" x14ac:dyDescent="0.25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3.2" x14ac:dyDescent="0.25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3.2" x14ac:dyDescent="0.25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3.2" x14ac:dyDescent="0.25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3.2" x14ac:dyDescent="0.25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3.2" x14ac:dyDescent="0.25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3.2" x14ac:dyDescent="0.25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3.2" x14ac:dyDescent="0.25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3.2" x14ac:dyDescent="0.25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3.2" x14ac:dyDescent="0.25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3.2" x14ac:dyDescent="0.25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3.2" x14ac:dyDescent="0.25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3.2" x14ac:dyDescent="0.25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3.2" x14ac:dyDescent="0.25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3.2" x14ac:dyDescent="0.25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3.2" x14ac:dyDescent="0.25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3.2" x14ac:dyDescent="0.25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3.2" x14ac:dyDescent="0.25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3.2" x14ac:dyDescent="0.25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3.2" x14ac:dyDescent="0.25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3.2" x14ac:dyDescent="0.25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3.2" x14ac:dyDescent="0.25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3.2" x14ac:dyDescent="0.25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3.2" x14ac:dyDescent="0.25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3.2" x14ac:dyDescent="0.25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3.2" x14ac:dyDescent="0.25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3.2" x14ac:dyDescent="0.25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3.2" x14ac:dyDescent="0.25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3.2" x14ac:dyDescent="0.25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3.2" x14ac:dyDescent="0.25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3.2" x14ac:dyDescent="0.25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3.2" x14ac:dyDescent="0.25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3.2" x14ac:dyDescent="0.25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3.2" x14ac:dyDescent="0.25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3.2" x14ac:dyDescent="0.25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3.2" x14ac:dyDescent="0.25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3.2" x14ac:dyDescent="0.25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3.2" x14ac:dyDescent="0.25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3.2" x14ac:dyDescent="0.25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3.2" x14ac:dyDescent="0.25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3.2" x14ac:dyDescent="0.25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3.2" x14ac:dyDescent="0.25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3.2" x14ac:dyDescent="0.25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3.2" x14ac:dyDescent="0.25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3.2" x14ac:dyDescent="0.25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3.2" x14ac:dyDescent="0.25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3.2" x14ac:dyDescent="0.25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3.2" x14ac:dyDescent="0.25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3.2" x14ac:dyDescent="0.25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3.2" x14ac:dyDescent="0.25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3.2" x14ac:dyDescent="0.25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3.2" x14ac:dyDescent="0.25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3.2" x14ac:dyDescent="0.25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3.2" x14ac:dyDescent="0.25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3.2" x14ac:dyDescent="0.25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3.2" x14ac:dyDescent="0.25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3.2" x14ac:dyDescent="0.25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3.2" x14ac:dyDescent="0.25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3.2" x14ac:dyDescent="0.25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3.2" x14ac:dyDescent="0.25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3.2" x14ac:dyDescent="0.25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3.2" x14ac:dyDescent="0.25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3.2" x14ac:dyDescent="0.25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3.2" x14ac:dyDescent="0.25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3.2" x14ac:dyDescent="0.25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3.2" x14ac:dyDescent="0.25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3.2" x14ac:dyDescent="0.25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3.2" x14ac:dyDescent="0.25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3.2" x14ac:dyDescent="0.25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3.2" x14ac:dyDescent="0.25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3.2" x14ac:dyDescent="0.25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3.2" x14ac:dyDescent="0.25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3.2" x14ac:dyDescent="0.25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3.2" x14ac:dyDescent="0.25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3.2" x14ac:dyDescent="0.25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3.2" x14ac:dyDescent="0.25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3.2" x14ac:dyDescent="0.25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3.2" x14ac:dyDescent="0.25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3.2" x14ac:dyDescent="0.25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3.2" x14ac:dyDescent="0.25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3.2" x14ac:dyDescent="0.25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3.2" x14ac:dyDescent="0.25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3.2" x14ac:dyDescent="0.25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3.2" x14ac:dyDescent="0.25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3.2" x14ac:dyDescent="0.25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3.2" x14ac:dyDescent="0.25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3.2" x14ac:dyDescent="0.25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3.2" x14ac:dyDescent="0.25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3.2" x14ac:dyDescent="0.25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3.2" x14ac:dyDescent="0.25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3.2" x14ac:dyDescent="0.25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3.2" x14ac:dyDescent="0.25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3.2" x14ac:dyDescent="0.25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3.2" x14ac:dyDescent="0.25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3.2" x14ac:dyDescent="0.25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3.2" x14ac:dyDescent="0.25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3.2" x14ac:dyDescent="0.25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3.2" x14ac:dyDescent="0.25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3.2" x14ac:dyDescent="0.25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3.2" x14ac:dyDescent="0.25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3.2" x14ac:dyDescent="0.25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3.2" x14ac:dyDescent="0.25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3.2" x14ac:dyDescent="0.25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3.2" x14ac:dyDescent="0.25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3.2" x14ac:dyDescent="0.25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3.2" x14ac:dyDescent="0.25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3.2" x14ac:dyDescent="0.25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3.2" x14ac:dyDescent="0.25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3.2" x14ac:dyDescent="0.25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3.2" x14ac:dyDescent="0.25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3.2" x14ac:dyDescent="0.25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3.2" x14ac:dyDescent="0.25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3.2" x14ac:dyDescent="0.25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3.2" x14ac:dyDescent="0.25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3.2" x14ac:dyDescent="0.25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3.2" x14ac:dyDescent="0.25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3.2" x14ac:dyDescent="0.25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3.2" x14ac:dyDescent="0.25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3.2" x14ac:dyDescent="0.25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3.2" x14ac:dyDescent="0.25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3.2" x14ac:dyDescent="0.25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3.2" x14ac:dyDescent="0.25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3.2" x14ac:dyDescent="0.25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3.2" x14ac:dyDescent="0.25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3.2" x14ac:dyDescent="0.25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3.2" x14ac:dyDescent="0.25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3.2" x14ac:dyDescent="0.25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3.2" x14ac:dyDescent="0.25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3.2" x14ac:dyDescent="0.25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3.2" x14ac:dyDescent="0.25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3.2" x14ac:dyDescent="0.25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3.2" x14ac:dyDescent="0.25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3.2" x14ac:dyDescent="0.25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3.2" x14ac:dyDescent="0.25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3.2" x14ac:dyDescent="0.25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3.2" x14ac:dyDescent="0.25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3.2" x14ac:dyDescent="0.25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3.2" x14ac:dyDescent="0.25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3.2" x14ac:dyDescent="0.25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3.2" x14ac:dyDescent="0.25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3.2" x14ac:dyDescent="0.25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3.2" x14ac:dyDescent="0.25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3.2" x14ac:dyDescent="0.25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3.2" x14ac:dyDescent="0.25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3.2" x14ac:dyDescent="0.25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3.2" x14ac:dyDescent="0.25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3.2" x14ac:dyDescent="0.25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3.2" x14ac:dyDescent="0.25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3.2" x14ac:dyDescent="0.25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3.2" x14ac:dyDescent="0.25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3.2" x14ac:dyDescent="0.25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3.2" x14ac:dyDescent="0.25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3.2" x14ac:dyDescent="0.25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3.2" x14ac:dyDescent="0.25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3.2" x14ac:dyDescent="0.25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3.2" x14ac:dyDescent="0.25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3.2" x14ac:dyDescent="0.25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3.2" x14ac:dyDescent="0.25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3.2" x14ac:dyDescent="0.25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3.2" x14ac:dyDescent="0.25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3.2" x14ac:dyDescent="0.25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3.2" x14ac:dyDescent="0.25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3.2" x14ac:dyDescent="0.25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3.2" x14ac:dyDescent="0.25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3.2" x14ac:dyDescent="0.25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3.2" x14ac:dyDescent="0.25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3.2" x14ac:dyDescent="0.25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3.2" x14ac:dyDescent="0.25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3.2" x14ac:dyDescent="0.25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3.2" x14ac:dyDescent="0.25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3.2" x14ac:dyDescent="0.25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3.2" x14ac:dyDescent="0.25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3.2" x14ac:dyDescent="0.25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3.2" x14ac:dyDescent="0.25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3.2" x14ac:dyDescent="0.25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3.2" x14ac:dyDescent="0.25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3.2" x14ac:dyDescent="0.25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3.2" x14ac:dyDescent="0.25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3.2" x14ac:dyDescent="0.25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3.2" x14ac:dyDescent="0.25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3.2" x14ac:dyDescent="0.25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3.2" x14ac:dyDescent="0.25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3.2" x14ac:dyDescent="0.25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3.2" x14ac:dyDescent="0.25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3.2" x14ac:dyDescent="0.25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3.2" x14ac:dyDescent="0.25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3.2" x14ac:dyDescent="0.25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3.2" x14ac:dyDescent="0.25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3.2" x14ac:dyDescent="0.25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3.2" x14ac:dyDescent="0.25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3.2" x14ac:dyDescent="0.25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3.2" x14ac:dyDescent="0.25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3.2" x14ac:dyDescent="0.25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3.2" x14ac:dyDescent="0.25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3.2" x14ac:dyDescent="0.25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3.2" x14ac:dyDescent="0.25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3.2" x14ac:dyDescent="0.25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3.2" x14ac:dyDescent="0.25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3.2" x14ac:dyDescent="0.25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3.2" x14ac:dyDescent="0.25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3.2" x14ac:dyDescent="0.25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3.2" x14ac:dyDescent="0.25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3.2" x14ac:dyDescent="0.25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3.2" x14ac:dyDescent="0.25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3.2" x14ac:dyDescent="0.25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3.2" x14ac:dyDescent="0.25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3.2" x14ac:dyDescent="0.25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3.2" x14ac:dyDescent="0.25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3.2" x14ac:dyDescent="0.25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3.2" x14ac:dyDescent="0.25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3.2" x14ac:dyDescent="0.25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3.2" x14ac:dyDescent="0.25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3.2" x14ac:dyDescent="0.25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3.2" x14ac:dyDescent="0.25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3.2" x14ac:dyDescent="0.25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3.2" x14ac:dyDescent="0.25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3.2" x14ac:dyDescent="0.25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3.2" x14ac:dyDescent="0.25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3.2" x14ac:dyDescent="0.25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3.2" x14ac:dyDescent="0.25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3.2" x14ac:dyDescent="0.25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3.2" x14ac:dyDescent="0.25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3.2" x14ac:dyDescent="0.25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3.2" x14ac:dyDescent="0.25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3.2" x14ac:dyDescent="0.25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3.2" x14ac:dyDescent="0.25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3.2" x14ac:dyDescent="0.25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3.2" x14ac:dyDescent="0.25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3.2" x14ac:dyDescent="0.25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3.2" x14ac:dyDescent="0.25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3.2" x14ac:dyDescent="0.25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3.2" x14ac:dyDescent="0.25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3.2" x14ac:dyDescent="0.25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3.2" x14ac:dyDescent="0.25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3.2" x14ac:dyDescent="0.25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3.2" x14ac:dyDescent="0.25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3.2" x14ac:dyDescent="0.25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3.2" x14ac:dyDescent="0.25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3.2" x14ac:dyDescent="0.25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3.2" x14ac:dyDescent="0.25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3.2" x14ac:dyDescent="0.25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3.2" x14ac:dyDescent="0.25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3.2" x14ac:dyDescent="0.25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3.2" x14ac:dyDescent="0.25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3.2" x14ac:dyDescent="0.25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3.2" x14ac:dyDescent="0.25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3.2" x14ac:dyDescent="0.25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3.2" x14ac:dyDescent="0.25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3.2" x14ac:dyDescent="0.25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3.2" x14ac:dyDescent="0.25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3.2" x14ac:dyDescent="0.25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3.2" x14ac:dyDescent="0.25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3.2" x14ac:dyDescent="0.25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3.2" x14ac:dyDescent="0.25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3.2" x14ac:dyDescent="0.25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3.2" x14ac:dyDescent="0.25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3.2" x14ac:dyDescent="0.25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3.2" x14ac:dyDescent="0.25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3.2" x14ac:dyDescent="0.25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3.2" x14ac:dyDescent="0.25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3.2" x14ac:dyDescent="0.25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3.2" x14ac:dyDescent="0.25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3.2" x14ac:dyDescent="0.25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3.2" x14ac:dyDescent="0.25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3.2" x14ac:dyDescent="0.25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3.2" x14ac:dyDescent="0.25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3.2" x14ac:dyDescent="0.25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3.2" x14ac:dyDescent="0.25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3.2" x14ac:dyDescent="0.25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3.2" x14ac:dyDescent="0.25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3.2" x14ac:dyDescent="0.25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3.2" x14ac:dyDescent="0.25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3.2" x14ac:dyDescent="0.25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3.2" x14ac:dyDescent="0.25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3.2" x14ac:dyDescent="0.25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3.2" x14ac:dyDescent="0.25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3.2" x14ac:dyDescent="0.25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3.2" x14ac:dyDescent="0.25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3.2" x14ac:dyDescent="0.25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3.2" x14ac:dyDescent="0.25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3.2" x14ac:dyDescent="0.25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3.2" x14ac:dyDescent="0.25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3.2" x14ac:dyDescent="0.25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3.2" x14ac:dyDescent="0.25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3.2" x14ac:dyDescent="0.25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3.2" x14ac:dyDescent="0.25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3.2" x14ac:dyDescent="0.25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3.2" x14ac:dyDescent="0.25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3.2" x14ac:dyDescent="0.25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3.2" x14ac:dyDescent="0.25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3.2" x14ac:dyDescent="0.25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3.2" x14ac:dyDescent="0.25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3.2" x14ac:dyDescent="0.25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3.2" x14ac:dyDescent="0.25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3.2" x14ac:dyDescent="0.25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3.2" x14ac:dyDescent="0.25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3.2" x14ac:dyDescent="0.25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3.2" x14ac:dyDescent="0.25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3.2" x14ac:dyDescent="0.25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3.2" x14ac:dyDescent="0.25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3.2" x14ac:dyDescent="0.25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3.2" x14ac:dyDescent="0.25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3.2" x14ac:dyDescent="0.25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3.2" x14ac:dyDescent="0.25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3.2" x14ac:dyDescent="0.25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3.2" x14ac:dyDescent="0.25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3.2" x14ac:dyDescent="0.25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3.2" x14ac:dyDescent="0.25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3.2" x14ac:dyDescent="0.25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3.2" x14ac:dyDescent="0.25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3.2" x14ac:dyDescent="0.25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3.2" x14ac:dyDescent="0.25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3.2" x14ac:dyDescent="0.25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3.2" x14ac:dyDescent="0.25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3.2" x14ac:dyDescent="0.25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3.2" x14ac:dyDescent="0.25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3.2" x14ac:dyDescent="0.25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3.2" x14ac:dyDescent="0.25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3.2" x14ac:dyDescent="0.25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3.2" x14ac:dyDescent="0.25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3.2" x14ac:dyDescent="0.25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3.2" x14ac:dyDescent="0.25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3.2" x14ac:dyDescent="0.25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3.2" x14ac:dyDescent="0.25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3.2" x14ac:dyDescent="0.25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3.2" x14ac:dyDescent="0.25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3.2" x14ac:dyDescent="0.25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3.2" x14ac:dyDescent="0.25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3.2" x14ac:dyDescent="0.25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3.2" x14ac:dyDescent="0.25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3.2" x14ac:dyDescent="0.25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3.2" x14ac:dyDescent="0.25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3.2" x14ac:dyDescent="0.25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3.2" x14ac:dyDescent="0.25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3.2" x14ac:dyDescent="0.25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3.2" x14ac:dyDescent="0.25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3.2" x14ac:dyDescent="0.25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3.2" x14ac:dyDescent="0.25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3.2" x14ac:dyDescent="0.25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3.2" x14ac:dyDescent="0.25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3.2" x14ac:dyDescent="0.25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3.2" x14ac:dyDescent="0.25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3.2" x14ac:dyDescent="0.25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3.2" x14ac:dyDescent="0.25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3.2" x14ac:dyDescent="0.25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3.2" x14ac:dyDescent="0.25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3.2" x14ac:dyDescent="0.25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3.2" x14ac:dyDescent="0.25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3.2" x14ac:dyDescent="0.25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3.2" x14ac:dyDescent="0.25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3.2" x14ac:dyDescent="0.25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3.2" x14ac:dyDescent="0.25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3.2" x14ac:dyDescent="0.25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3.2" x14ac:dyDescent="0.25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3.2" x14ac:dyDescent="0.25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3.2" x14ac:dyDescent="0.25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3.2" x14ac:dyDescent="0.25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3.2" x14ac:dyDescent="0.25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3.2" x14ac:dyDescent="0.25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3.2" x14ac:dyDescent="0.25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3.2" x14ac:dyDescent="0.25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3.2" x14ac:dyDescent="0.25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3.2" x14ac:dyDescent="0.25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3.2" x14ac:dyDescent="0.25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3.2" x14ac:dyDescent="0.25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3.2" x14ac:dyDescent="0.25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3.2" x14ac:dyDescent="0.25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3.2" x14ac:dyDescent="0.25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3.2" x14ac:dyDescent="0.25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3.2" x14ac:dyDescent="0.25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3.2" x14ac:dyDescent="0.25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3.2" x14ac:dyDescent="0.25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3.2" x14ac:dyDescent="0.25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3.2" x14ac:dyDescent="0.25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3.2" x14ac:dyDescent="0.25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3.2" x14ac:dyDescent="0.25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3.2" x14ac:dyDescent="0.25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3.2" x14ac:dyDescent="0.25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3.2" x14ac:dyDescent="0.25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3.2" x14ac:dyDescent="0.25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3.2" x14ac:dyDescent="0.25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3.2" x14ac:dyDescent="0.25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3.2" x14ac:dyDescent="0.25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3.2" x14ac:dyDescent="0.25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3.2" x14ac:dyDescent="0.25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3.2" x14ac:dyDescent="0.25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3.2" x14ac:dyDescent="0.25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3.2" x14ac:dyDescent="0.25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3.2" x14ac:dyDescent="0.25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3.2" x14ac:dyDescent="0.25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3.2" x14ac:dyDescent="0.25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3.2" x14ac:dyDescent="0.25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3.2" x14ac:dyDescent="0.25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3.2" x14ac:dyDescent="0.25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3.2" x14ac:dyDescent="0.25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3.2" x14ac:dyDescent="0.25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3.2" x14ac:dyDescent="0.25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3.2" x14ac:dyDescent="0.25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3.2" x14ac:dyDescent="0.25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3.2" x14ac:dyDescent="0.25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3.2" x14ac:dyDescent="0.25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3.2" x14ac:dyDescent="0.25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3.2" x14ac:dyDescent="0.25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3.2" x14ac:dyDescent="0.25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3.2" x14ac:dyDescent="0.25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3.2" x14ac:dyDescent="0.25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3.2" x14ac:dyDescent="0.25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3.2" x14ac:dyDescent="0.25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3.2" x14ac:dyDescent="0.25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3.2" x14ac:dyDescent="0.25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3.2" x14ac:dyDescent="0.25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3.2" x14ac:dyDescent="0.25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3.2" x14ac:dyDescent="0.25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3.2" x14ac:dyDescent="0.25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3.2" x14ac:dyDescent="0.25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3.2" x14ac:dyDescent="0.25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3.2" x14ac:dyDescent="0.25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3.2" x14ac:dyDescent="0.25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3.2" x14ac:dyDescent="0.25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3.2" x14ac:dyDescent="0.25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3.2" x14ac:dyDescent="0.25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3.2" x14ac:dyDescent="0.25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3.2" x14ac:dyDescent="0.25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3.2" x14ac:dyDescent="0.25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3.2" x14ac:dyDescent="0.25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3.2" x14ac:dyDescent="0.25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3.2" x14ac:dyDescent="0.25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3.2" x14ac:dyDescent="0.25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3.2" x14ac:dyDescent="0.25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3.2" x14ac:dyDescent="0.25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3.2" x14ac:dyDescent="0.25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3.2" x14ac:dyDescent="0.25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3.2" x14ac:dyDescent="0.25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3.2" x14ac:dyDescent="0.25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3.2" x14ac:dyDescent="0.25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3.2" x14ac:dyDescent="0.25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3.2" x14ac:dyDescent="0.25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3.2" x14ac:dyDescent="0.25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3.2" x14ac:dyDescent="0.25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3.2" x14ac:dyDescent="0.25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3.2" x14ac:dyDescent="0.25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3.2" x14ac:dyDescent="0.25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3.2" x14ac:dyDescent="0.25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3.2" x14ac:dyDescent="0.25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3.2" x14ac:dyDescent="0.25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3.2" x14ac:dyDescent="0.25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3.2" x14ac:dyDescent="0.25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3.2" x14ac:dyDescent="0.25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3.2" x14ac:dyDescent="0.25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3.2" x14ac:dyDescent="0.25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3.2" x14ac:dyDescent="0.25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3.2" x14ac:dyDescent="0.25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3.2" x14ac:dyDescent="0.25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3.2" x14ac:dyDescent="0.25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3.2" x14ac:dyDescent="0.25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3.2" x14ac:dyDescent="0.25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3.2" x14ac:dyDescent="0.25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3.2" x14ac:dyDescent="0.25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3.2" x14ac:dyDescent="0.25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3.2" x14ac:dyDescent="0.25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3.2" x14ac:dyDescent="0.25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3.2" x14ac:dyDescent="0.25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3.2" x14ac:dyDescent="0.25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3.2" x14ac:dyDescent="0.25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3.2" x14ac:dyDescent="0.25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3.2" x14ac:dyDescent="0.25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3.2" x14ac:dyDescent="0.25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3.2" x14ac:dyDescent="0.25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3.2" x14ac:dyDescent="0.25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3.2" x14ac:dyDescent="0.25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3.2" x14ac:dyDescent="0.25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3.2" x14ac:dyDescent="0.25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3.2" x14ac:dyDescent="0.25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3.2" x14ac:dyDescent="0.25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3.2" x14ac:dyDescent="0.25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3.2" x14ac:dyDescent="0.25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3.2" x14ac:dyDescent="0.25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3.2" x14ac:dyDescent="0.25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3.2" x14ac:dyDescent="0.25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3.2" x14ac:dyDescent="0.25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3.2" x14ac:dyDescent="0.25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3.2" x14ac:dyDescent="0.25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3.2" x14ac:dyDescent="0.25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3.2" x14ac:dyDescent="0.25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3.2" x14ac:dyDescent="0.25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3.2" x14ac:dyDescent="0.25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3.2" x14ac:dyDescent="0.25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3.2" x14ac:dyDescent="0.25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3.2" x14ac:dyDescent="0.25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3.2" x14ac:dyDescent="0.25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3.2" x14ac:dyDescent="0.25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3.2" x14ac:dyDescent="0.25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3.2" x14ac:dyDescent="0.25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3.2" x14ac:dyDescent="0.25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3.2" x14ac:dyDescent="0.25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3.2" x14ac:dyDescent="0.25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3.2" x14ac:dyDescent="0.25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3.2" x14ac:dyDescent="0.25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3.2" x14ac:dyDescent="0.25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3.2" x14ac:dyDescent="0.25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3.2" x14ac:dyDescent="0.25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3.2" x14ac:dyDescent="0.25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3.2" x14ac:dyDescent="0.25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3.2" x14ac:dyDescent="0.25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3.2" x14ac:dyDescent="0.25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3.2" x14ac:dyDescent="0.25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3.2" x14ac:dyDescent="0.25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3.2" x14ac:dyDescent="0.25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3.2" x14ac:dyDescent="0.25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3.2" x14ac:dyDescent="0.25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3.2" x14ac:dyDescent="0.25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3.2" x14ac:dyDescent="0.25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3.2" x14ac:dyDescent="0.25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3.2" x14ac:dyDescent="0.25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3.2" x14ac:dyDescent="0.25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3.2" x14ac:dyDescent="0.25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3.2" x14ac:dyDescent="0.25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3.2" x14ac:dyDescent="0.25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3.2" x14ac:dyDescent="0.25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3.2" x14ac:dyDescent="0.25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3.2" x14ac:dyDescent="0.25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3.2" x14ac:dyDescent="0.25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3.2" x14ac:dyDescent="0.25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3.2" x14ac:dyDescent="0.25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3.2" x14ac:dyDescent="0.25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3.2" x14ac:dyDescent="0.25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3.2" x14ac:dyDescent="0.25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3.2" x14ac:dyDescent="0.25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3.2" x14ac:dyDescent="0.25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3.2" x14ac:dyDescent="0.25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3.2" x14ac:dyDescent="0.25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3.2" x14ac:dyDescent="0.25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3.2" x14ac:dyDescent="0.25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3.2" x14ac:dyDescent="0.25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3.2" x14ac:dyDescent="0.25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3.2" x14ac:dyDescent="0.25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3.2" x14ac:dyDescent="0.25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3.2" x14ac:dyDescent="0.25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3.2" x14ac:dyDescent="0.25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3.2" x14ac:dyDescent="0.25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3.2" x14ac:dyDescent="0.25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3.2" x14ac:dyDescent="0.25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3.2" x14ac:dyDescent="0.25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3.2" x14ac:dyDescent="0.25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3.2" x14ac:dyDescent="0.25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3.2" x14ac:dyDescent="0.25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3.2" x14ac:dyDescent="0.25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3.2" x14ac:dyDescent="0.25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3.2" x14ac:dyDescent="0.25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3.2" x14ac:dyDescent="0.25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3.2" x14ac:dyDescent="0.25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3.2" x14ac:dyDescent="0.25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3.2" x14ac:dyDescent="0.25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3.2" x14ac:dyDescent="0.25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3.2" x14ac:dyDescent="0.25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3.2" x14ac:dyDescent="0.25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3.2" x14ac:dyDescent="0.25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3.2" x14ac:dyDescent="0.25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3.2" x14ac:dyDescent="0.25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3.2" x14ac:dyDescent="0.25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3.2" x14ac:dyDescent="0.25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3.2" x14ac:dyDescent="0.25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3.2" x14ac:dyDescent="0.25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3.2" x14ac:dyDescent="0.25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3.2" x14ac:dyDescent="0.25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3.2" x14ac:dyDescent="0.25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3.2" x14ac:dyDescent="0.25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3.2" x14ac:dyDescent="0.25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3.2" x14ac:dyDescent="0.25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3.2" x14ac:dyDescent="0.25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3.2" x14ac:dyDescent="0.25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3.2" x14ac:dyDescent="0.25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3.2" x14ac:dyDescent="0.25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3.2" x14ac:dyDescent="0.25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3.2" x14ac:dyDescent="0.25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3.2" x14ac:dyDescent="0.25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3.2" x14ac:dyDescent="0.25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3.2" x14ac:dyDescent="0.25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3.2" x14ac:dyDescent="0.25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3.2" x14ac:dyDescent="0.25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3.2" x14ac:dyDescent="0.25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3.2" x14ac:dyDescent="0.25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3.2" x14ac:dyDescent="0.25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3.2" x14ac:dyDescent="0.25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3.2" x14ac:dyDescent="0.25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3.2" x14ac:dyDescent="0.25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3.2" x14ac:dyDescent="0.25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3.2" x14ac:dyDescent="0.25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3.2" x14ac:dyDescent="0.25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3.2" x14ac:dyDescent="0.25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3.2" x14ac:dyDescent="0.25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3.2" x14ac:dyDescent="0.25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3.2" x14ac:dyDescent="0.25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3.2" x14ac:dyDescent="0.25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3.2" x14ac:dyDescent="0.25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3.2" x14ac:dyDescent="0.25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3.2" x14ac:dyDescent="0.25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3.2" x14ac:dyDescent="0.25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3.2" x14ac:dyDescent="0.25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3.2" x14ac:dyDescent="0.25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3.2" x14ac:dyDescent="0.25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3.2" x14ac:dyDescent="0.25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3.2" x14ac:dyDescent="0.25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3.2" x14ac:dyDescent="0.25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3.2" x14ac:dyDescent="0.25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3.2" x14ac:dyDescent="0.25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3.2" x14ac:dyDescent="0.25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3.2" x14ac:dyDescent="0.25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3.2" x14ac:dyDescent="0.25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3.2" x14ac:dyDescent="0.25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3.2" x14ac:dyDescent="0.25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3.2" x14ac:dyDescent="0.25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3.2" x14ac:dyDescent="0.25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3.2" x14ac:dyDescent="0.25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3.2" x14ac:dyDescent="0.25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3.2" x14ac:dyDescent="0.25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3.2" x14ac:dyDescent="0.25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3.2" x14ac:dyDescent="0.25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3.2" x14ac:dyDescent="0.25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3.2" x14ac:dyDescent="0.25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3.2" x14ac:dyDescent="0.25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3.2" x14ac:dyDescent="0.25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3.2" x14ac:dyDescent="0.25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3.2" x14ac:dyDescent="0.25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3.2" x14ac:dyDescent="0.25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3.2" x14ac:dyDescent="0.25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3.2" x14ac:dyDescent="0.25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3.2" x14ac:dyDescent="0.25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3.2" x14ac:dyDescent="0.25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3.2" x14ac:dyDescent="0.25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3.2" x14ac:dyDescent="0.25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3.2" x14ac:dyDescent="0.25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3.2" x14ac:dyDescent="0.25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3.2" x14ac:dyDescent="0.25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3.2" x14ac:dyDescent="0.25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3.2" x14ac:dyDescent="0.25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3.2" x14ac:dyDescent="0.25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3.2" x14ac:dyDescent="0.25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3.2" x14ac:dyDescent="0.25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3.2" x14ac:dyDescent="0.25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3.2" x14ac:dyDescent="0.25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3.2" x14ac:dyDescent="0.25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3.2" x14ac:dyDescent="0.25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3.2" x14ac:dyDescent="0.25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3.2" x14ac:dyDescent="0.25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3.2" x14ac:dyDescent="0.25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3.2" x14ac:dyDescent="0.25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3.2" x14ac:dyDescent="0.25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3.2" x14ac:dyDescent="0.25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3.2" x14ac:dyDescent="0.25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3.2" x14ac:dyDescent="0.25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3.2" x14ac:dyDescent="0.25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3.2" x14ac:dyDescent="0.25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3.2" x14ac:dyDescent="0.25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3.2" x14ac:dyDescent="0.25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3.2" x14ac:dyDescent="0.25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3.2" x14ac:dyDescent="0.25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3.2" x14ac:dyDescent="0.25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3.2" x14ac:dyDescent="0.25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3.2" x14ac:dyDescent="0.25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3.2" x14ac:dyDescent="0.25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3.2" x14ac:dyDescent="0.25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3.2" x14ac:dyDescent="0.25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3.2" x14ac:dyDescent="0.25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3.2" x14ac:dyDescent="0.25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3.2" x14ac:dyDescent="0.25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3.2" x14ac:dyDescent="0.25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3.2" x14ac:dyDescent="0.25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3.2" x14ac:dyDescent="0.25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3.2" x14ac:dyDescent="0.25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3.2" x14ac:dyDescent="0.25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3.2" x14ac:dyDescent="0.25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3.2" x14ac:dyDescent="0.25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3.2" x14ac:dyDescent="0.25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3.2" x14ac:dyDescent="0.25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3.2" x14ac:dyDescent="0.25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3.2" x14ac:dyDescent="0.25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3.2" x14ac:dyDescent="0.25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3.2" x14ac:dyDescent="0.25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3.2" x14ac:dyDescent="0.25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3.2" x14ac:dyDescent="0.25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3.2" x14ac:dyDescent="0.25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3.2" x14ac:dyDescent="0.25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3.2" x14ac:dyDescent="0.25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3.2" x14ac:dyDescent="0.25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3.2" x14ac:dyDescent="0.25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3.2" x14ac:dyDescent="0.25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3.2" x14ac:dyDescent="0.25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3.2" x14ac:dyDescent="0.25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3.2" x14ac:dyDescent="0.25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3.2" x14ac:dyDescent="0.25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3.2" x14ac:dyDescent="0.25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3.2" x14ac:dyDescent="0.25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3.2" x14ac:dyDescent="0.25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3.2" x14ac:dyDescent="0.25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3.2" x14ac:dyDescent="0.25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3.2" x14ac:dyDescent="0.25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3.2" x14ac:dyDescent="0.25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3.2" x14ac:dyDescent="0.25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3.2" x14ac:dyDescent="0.25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3.2" x14ac:dyDescent="0.25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3.2" x14ac:dyDescent="0.25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3.2" x14ac:dyDescent="0.25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3.2" x14ac:dyDescent="0.25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3.2" x14ac:dyDescent="0.25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3.2" x14ac:dyDescent="0.25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3.2" x14ac:dyDescent="0.25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3.2" x14ac:dyDescent="0.25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3.2" x14ac:dyDescent="0.25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3.2" x14ac:dyDescent="0.25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3.2" x14ac:dyDescent="0.25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3.2" x14ac:dyDescent="0.25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3.2" x14ac:dyDescent="0.25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3.2" x14ac:dyDescent="0.25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3.2" x14ac:dyDescent="0.25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3.2" x14ac:dyDescent="0.25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3.2" x14ac:dyDescent="0.25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3.2" x14ac:dyDescent="0.25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3.2" x14ac:dyDescent="0.25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3.2" x14ac:dyDescent="0.25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3.2" x14ac:dyDescent="0.25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3.2" x14ac:dyDescent="0.25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3.2" x14ac:dyDescent="0.25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3.2" x14ac:dyDescent="0.25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3.2" x14ac:dyDescent="0.25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3.2" x14ac:dyDescent="0.25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3.2" x14ac:dyDescent="0.25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3.2" x14ac:dyDescent="0.25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3.2" x14ac:dyDescent="0.25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3.2" x14ac:dyDescent="0.25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3.2" x14ac:dyDescent="0.25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3.2" x14ac:dyDescent="0.25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3.2" x14ac:dyDescent="0.25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3.2" x14ac:dyDescent="0.25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3.2" x14ac:dyDescent="0.25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3.2" x14ac:dyDescent="0.25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3.2" x14ac:dyDescent="0.25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3.2" x14ac:dyDescent="0.25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3.2" x14ac:dyDescent="0.25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3.2" x14ac:dyDescent="0.25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3.2" x14ac:dyDescent="0.25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3.2" x14ac:dyDescent="0.25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3.2" x14ac:dyDescent="0.25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3.2" x14ac:dyDescent="0.25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3.2" x14ac:dyDescent="0.25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3.2" x14ac:dyDescent="0.25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3.2" x14ac:dyDescent="0.25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3.2" x14ac:dyDescent="0.25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3.2" x14ac:dyDescent="0.25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3.2" x14ac:dyDescent="0.25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3.2" x14ac:dyDescent="0.25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3.2" x14ac:dyDescent="0.25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3.2" x14ac:dyDescent="0.25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3.2" x14ac:dyDescent="0.25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3.2" x14ac:dyDescent="0.25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3.2" x14ac:dyDescent="0.25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3.2" x14ac:dyDescent="0.25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3.2" x14ac:dyDescent="0.25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3.2" x14ac:dyDescent="0.25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3.2" x14ac:dyDescent="0.25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3.2" x14ac:dyDescent="0.25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3.2" x14ac:dyDescent="0.25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3.2" x14ac:dyDescent="0.25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3.2" x14ac:dyDescent="0.25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3.2" x14ac:dyDescent="0.25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3.2" x14ac:dyDescent="0.25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3.2" x14ac:dyDescent="0.25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3.2" x14ac:dyDescent="0.25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3.2" x14ac:dyDescent="0.25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3.2" x14ac:dyDescent="0.25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3.2" x14ac:dyDescent="0.25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3.2" x14ac:dyDescent="0.25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3.2" x14ac:dyDescent="0.25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3.2" x14ac:dyDescent="0.25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3.2" x14ac:dyDescent="0.25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3.2" x14ac:dyDescent="0.25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3.2" x14ac:dyDescent="0.25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3.2" x14ac:dyDescent="0.25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3.2" x14ac:dyDescent="0.25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3.2" x14ac:dyDescent="0.25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3.2" x14ac:dyDescent="0.25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3.2" x14ac:dyDescent="0.25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3.2" x14ac:dyDescent="0.25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3.2" x14ac:dyDescent="0.25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3.2" x14ac:dyDescent="0.25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3.2" x14ac:dyDescent="0.25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3.2" x14ac:dyDescent="0.25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3.2" x14ac:dyDescent="0.25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3.2" x14ac:dyDescent="0.25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3.2" x14ac:dyDescent="0.25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3.2" x14ac:dyDescent="0.25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3.2" x14ac:dyDescent="0.25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3.2" x14ac:dyDescent="0.25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3.2" x14ac:dyDescent="0.25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3.2" x14ac:dyDescent="0.25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3.2" x14ac:dyDescent="0.25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3.2" x14ac:dyDescent="0.25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3.2" x14ac:dyDescent="0.25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3.2" x14ac:dyDescent="0.25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3.2" x14ac:dyDescent="0.25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3.2" x14ac:dyDescent="0.25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3.2" x14ac:dyDescent="0.25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3.2" x14ac:dyDescent="0.25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3.2" x14ac:dyDescent="0.25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3.2" x14ac:dyDescent="0.25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3.2" x14ac:dyDescent="0.25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3.2" x14ac:dyDescent="0.25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3.2" x14ac:dyDescent="0.25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3.2" x14ac:dyDescent="0.25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3.2" x14ac:dyDescent="0.25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3.2" x14ac:dyDescent="0.25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3.2" x14ac:dyDescent="0.25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3.2" x14ac:dyDescent="0.25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3.2" x14ac:dyDescent="0.25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3.2" x14ac:dyDescent="0.25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3.2" x14ac:dyDescent="0.25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3.2" x14ac:dyDescent="0.25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3.2" x14ac:dyDescent="0.25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3.2" x14ac:dyDescent="0.25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3.2" x14ac:dyDescent="0.25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3.2" x14ac:dyDescent="0.25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3.2" x14ac:dyDescent="0.25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3.2" x14ac:dyDescent="0.25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3.2" x14ac:dyDescent="0.25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3.2" x14ac:dyDescent="0.25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3.2" x14ac:dyDescent="0.25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3.2" x14ac:dyDescent="0.25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3.2" x14ac:dyDescent="0.25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3.2" x14ac:dyDescent="0.25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3.2" x14ac:dyDescent="0.25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3.2" x14ac:dyDescent="0.25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3.2" x14ac:dyDescent="0.25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3.2" x14ac:dyDescent="0.25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3.2" x14ac:dyDescent="0.25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3.2" x14ac:dyDescent="0.25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3.2" x14ac:dyDescent="0.25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3.2" x14ac:dyDescent="0.25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3.2" x14ac:dyDescent="0.25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3.2" x14ac:dyDescent="0.25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3.2" x14ac:dyDescent="0.25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3.2" x14ac:dyDescent="0.25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3.2" x14ac:dyDescent="0.25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3.2" x14ac:dyDescent="0.25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3.2" x14ac:dyDescent="0.25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3.2" x14ac:dyDescent="0.25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3.2" x14ac:dyDescent="0.25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3.2" x14ac:dyDescent="0.25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3.2" x14ac:dyDescent="0.25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3.2" x14ac:dyDescent="0.25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3.2" x14ac:dyDescent="0.25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3.2" x14ac:dyDescent="0.25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3.2" x14ac:dyDescent="0.25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3.2" x14ac:dyDescent="0.25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3.2" x14ac:dyDescent="0.25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3.2" x14ac:dyDescent="0.25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3.2" x14ac:dyDescent="0.25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3.2" x14ac:dyDescent="0.25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3.2" x14ac:dyDescent="0.25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3.2" x14ac:dyDescent="0.25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3.2" x14ac:dyDescent="0.25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3.2" x14ac:dyDescent="0.25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3.2" x14ac:dyDescent="0.25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3.2" x14ac:dyDescent="0.25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3.2" x14ac:dyDescent="0.25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3.2" x14ac:dyDescent="0.25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3.2" x14ac:dyDescent="0.25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3.2" x14ac:dyDescent="0.25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3.2" x14ac:dyDescent="0.25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3.2" x14ac:dyDescent="0.25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3.2" x14ac:dyDescent="0.25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3.2" x14ac:dyDescent="0.25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3.2" x14ac:dyDescent="0.25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3.2" x14ac:dyDescent="0.25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3.2" x14ac:dyDescent="0.25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3.2" x14ac:dyDescent="0.25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3.2" x14ac:dyDescent="0.25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3.2" x14ac:dyDescent="0.25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3.2" x14ac:dyDescent="0.25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3.2" x14ac:dyDescent="0.25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3.2" x14ac:dyDescent="0.25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3.2" x14ac:dyDescent="0.25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3.2" x14ac:dyDescent="0.25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3.2" x14ac:dyDescent="0.25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3.2" x14ac:dyDescent="0.25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3.2" x14ac:dyDescent="0.25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3.2" x14ac:dyDescent="0.25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3.2" x14ac:dyDescent="0.25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3.2" x14ac:dyDescent="0.25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3.2" x14ac:dyDescent="0.25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3.2" x14ac:dyDescent="0.25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3.2" x14ac:dyDescent="0.25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3.2" x14ac:dyDescent="0.25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3.2" x14ac:dyDescent="0.25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3.2" x14ac:dyDescent="0.25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3.2" x14ac:dyDescent="0.25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3.2" x14ac:dyDescent="0.25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3.2" x14ac:dyDescent="0.25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3.2" x14ac:dyDescent="0.25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3.2" x14ac:dyDescent="0.25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3.2" x14ac:dyDescent="0.25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3.2" x14ac:dyDescent="0.25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3.2" x14ac:dyDescent="0.25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3.2" x14ac:dyDescent="0.25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3.2" x14ac:dyDescent="0.25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3.2" x14ac:dyDescent="0.25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3.2" x14ac:dyDescent="0.25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3.2" x14ac:dyDescent="0.25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3.2" x14ac:dyDescent="0.25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3.2" x14ac:dyDescent="0.25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3.2" x14ac:dyDescent="0.25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3.2" x14ac:dyDescent="0.25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3.2" x14ac:dyDescent="0.25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3.2" x14ac:dyDescent="0.25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3.2" x14ac:dyDescent="0.25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3.2" x14ac:dyDescent="0.25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3.2" x14ac:dyDescent="0.25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3.2" x14ac:dyDescent="0.25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3.2" x14ac:dyDescent="0.25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3.2" x14ac:dyDescent="0.25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3.2" x14ac:dyDescent="0.25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3.2" x14ac:dyDescent="0.25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3.2" x14ac:dyDescent="0.25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3.2" x14ac:dyDescent="0.25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3.2" x14ac:dyDescent="0.25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3.2" x14ac:dyDescent="0.25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3.2" x14ac:dyDescent="0.25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3.2" x14ac:dyDescent="0.25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3.2" x14ac:dyDescent="0.25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3.2" x14ac:dyDescent="0.25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3.2" x14ac:dyDescent="0.25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3.2" x14ac:dyDescent="0.25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3.2" x14ac:dyDescent="0.25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3.2" x14ac:dyDescent="0.25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3.2" x14ac:dyDescent="0.25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3.2" x14ac:dyDescent="0.25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3.2" x14ac:dyDescent="0.25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3.2" x14ac:dyDescent="0.25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3.2" x14ac:dyDescent="0.25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3.2" x14ac:dyDescent="0.25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3.2" x14ac:dyDescent="0.25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3.2" x14ac:dyDescent="0.25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3.2" x14ac:dyDescent="0.25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3.2" x14ac:dyDescent="0.25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3.2" x14ac:dyDescent="0.25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3.2" x14ac:dyDescent="0.25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3.2" x14ac:dyDescent="0.25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3.2" x14ac:dyDescent="0.25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3.2" x14ac:dyDescent="0.25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3.2" x14ac:dyDescent="0.25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3.2" x14ac:dyDescent="0.25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3.2" x14ac:dyDescent="0.25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3.2" x14ac:dyDescent="0.25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3.2" x14ac:dyDescent="0.25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3.2" x14ac:dyDescent="0.25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3.2" x14ac:dyDescent="0.25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3.2" x14ac:dyDescent="0.25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3.2" x14ac:dyDescent="0.25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3.2" x14ac:dyDescent="0.25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3.2" x14ac:dyDescent="0.25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3.2" x14ac:dyDescent="0.25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3.2" x14ac:dyDescent="0.25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3.2" x14ac:dyDescent="0.25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3.2" x14ac:dyDescent="0.25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3.2" x14ac:dyDescent="0.25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3.2" x14ac:dyDescent="0.25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3.2" x14ac:dyDescent="0.25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3.2" x14ac:dyDescent="0.25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3.2" x14ac:dyDescent="0.25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3.2" x14ac:dyDescent="0.25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3.2" x14ac:dyDescent="0.25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3.2" x14ac:dyDescent="0.25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3.2" x14ac:dyDescent="0.25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3.2" x14ac:dyDescent="0.25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3.2" x14ac:dyDescent="0.25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3.2" x14ac:dyDescent="0.25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3.2" x14ac:dyDescent="0.25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3.2" x14ac:dyDescent="0.25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3.2" x14ac:dyDescent="0.25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3.2" x14ac:dyDescent="0.25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3.2" x14ac:dyDescent="0.25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3.2" x14ac:dyDescent="0.25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3.2" x14ac:dyDescent="0.25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3.2" x14ac:dyDescent="0.25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3.2" x14ac:dyDescent="0.25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3.2" x14ac:dyDescent="0.25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3.2" x14ac:dyDescent="0.25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3.2" x14ac:dyDescent="0.25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3.2" x14ac:dyDescent="0.25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3.2" x14ac:dyDescent="0.25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3.2" x14ac:dyDescent="0.25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3.2" x14ac:dyDescent="0.25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3.2" x14ac:dyDescent="0.25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3.2" x14ac:dyDescent="0.25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3.2" x14ac:dyDescent="0.25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3.2" x14ac:dyDescent="0.25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3.2" x14ac:dyDescent="0.25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3.2" x14ac:dyDescent="0.25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3.2" x14ac:dyDescent="0.25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3.2" x14ac:dyDescent="0.25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3.2" x14ac:dyDescent="0.25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3.2" x14ac:dyDescent="0.25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3.2" x14ac:dyDescent="0.25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3.2" x14ac:dyDescent="0.25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3.2" x14ac:dyDescent="0.25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3.2" x14ac:dyDescent="0.25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3.2" x14ac:dyDescent="0.25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3.2" x14ac:dyDescent="0.25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3.2" x14ac:dyDescent="0.25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3.2" x14ac:dyDescent="0.25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3.2" x14ac:dyDescent="0.25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3.2" x14ac:dyDescent="0.25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3.2" x14ac:dyDescent="0.25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3.2" x14ac:dyDescent="0.25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3.2" x14ac:dyDescent="0.25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3.2" x14ac:dyDescent="0.25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3.2" x14ac:dyDescent="0.25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3.2" x14ac:dyDescent="0.25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3.2" x14ac:dyDescent="0.25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3.2" x14ac:dyDescent="0.25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3.2" x14ac:dyDescent="0.25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3.2" x14ac:dyDescent="0.25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3.2" x14ac:dyDescent="0.25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3.2" x14ac:dyDescent="0.25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3.2" x14ac:dyDescent="0.25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3.2" x14ac:dyDescent="0.25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3.2" x14ac:dyDescent="0.25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3.2" x14ac:dyDescent="0.25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3.2" x14ac:dyDescent="0.25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3.2" x14ac:dyDescent="0.25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3.2" x14ac:dyDescent="0.25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3.2" x14ac:dyDescent="0.25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3.2" x14ac:dyDescent="0.25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3.2" x14ac:dyDescent="0.25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3.2" x14ac:dyDescent="0.25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3.2" x14ac:dyDescent="0.25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3.2" x14ac:dyDescent="0.25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3.2" x14ac:dyDescent="0.25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3.2" x14ac:dyDescent="0.25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3.2" x14ac:dyDescent="0.25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3.2" x14ac:dyDescent="0.25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3.2" x14ac:dyDescent="0.25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3.2" x14ac:dyDescent="0.25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3.2" x14ac:dyDescent="0.25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3.2" x14ac:dyDescent="0.25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3.2" x14ac:dyDescent="0.25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3.2" x14ac:dyDescent="0.25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3.2" x14ac:dyDescent="0.25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3.2" x14ac:dyDescent="0.25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3.2" x14ac:dyDescent="0.25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3.2" x14ac:dyDescent="0.25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3.2" x14ac:dyDescent="0.25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3.2" x14ac:dyDescent="0.25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3.2" x14ac:dyDescent="0.25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3.2" x14ac:dyDescent="0.25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3.2" x14ac:dyDescent="0.25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3.2" x14ac:dyDescent="0.25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3.2" x14ac:dyDescent="0.25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3.2" x14ac:dyDescent="0.25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3.2" x14ac:dyDescent="0.25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3.2" x14ac:dyDescent="0.25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3.2" x14ac:dyDescent="0.25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3.2" x14ac:dyDescent="0.25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3.2" x14ac:dyDescent="0.25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3.2" x14ac:dyDescent="0.25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3.2" x14ac:dyDescent="0.25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3.2" x14ac:dyDescent="0.25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3.2" x14ac:dyDescent="0.25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3.2" x14ac:dyDescent="0.25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3.2" x14ac:dyDescent="0.25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3.2" x14ac:dyDescent="0.25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3.2" x14ac:dyDescent="0.25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3.2" x14ac:dyDescent="0.25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3.2" x14ac:dyDescent="0.25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3.2" x14ac:dyDescent="0.25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3.2" x14ac:dyDescent="0.25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3.2" x14ac:dyDescent="0.25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3.2" x14ac:dyDescent="0.25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3.2" x14ac:dyDescent="0.25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3.2" x14ac:dyDescent="0.25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3.2" x14ac:dyDescent="0.25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3.2" x14ac:dyDescent="0.25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3.2" x14ac:dyDescent="0.25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3.2" x14ac:dyDescent="0.25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3.2" x14ac:dyDescent="0.25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3.2" x14ac:dyDescent="0.25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3.2" x14ac:dyDescent="0.25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3.2" x14ac:dyDescent="0.25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3.2" x14ac:dyDescent="0.25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3.2" x14ac:dyDescent="0.25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3.2" x14ac:dyDescent="0.25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3.2" x14ac:dyDescent="0.25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3.2" x14ac:dyDescent="0.25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3.2" x14ac:dyDescent="0.25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3.2" x14ac:dyDescent="0.25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3.2" x14ac:dyDescent="0.25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3.2" x14ac:dyDescent="0.25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3.2" x14ac:dyDescent="0.25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3.2" x14ac:dyDescent="0.25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3.2" x14ac:dyDescent="0.25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3.2" x14ac:dyDescent="0.25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3.2" x14ac:dyDescent="0.25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3.2" x14ac:dyDescent="0.25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3.2" x14ac:dyDescent="0.25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3.2" x14ac:dyDescent="0.25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3.2" x14ac:dyDescent="0.25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3.2" x14ac:dyDescent="0.25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3.2" x14ac:dyDescent="0.25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3.2" x14ac:dyDescent="0.25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3.2" x14ac:dyDescent="0.25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3.2" x14ac:dyDescent="0.25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3.2" x14ac:dyDescent="0.25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3.2" x14ac:dyDescent="0.25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3.2" x14ac:dyDescent="0.25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3.2" x14ac:dyDescent="0.25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3.2" x14ac:dyDescent="0.25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3.2" x14ac:dyDescent="0.25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3.2" x14ac:dyDescent="0.25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3.2" x14ac:dyDescent="0.25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3.2" x14ac:dyDescent="0.25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3.2" x14ac:dyDescent="0.25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3.2" x14ac:dyDescent="0.25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3.2" x14ac:dyDescent="0.25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3.2" x14ac:dyDescent="0.25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3.2" x14ac:dyDescent="0.25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3.2" x14ac:dyDescent="0.25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3.2" x14ac:dyDescent="0.25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3.2" x14ac:dyDescent="0.25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3.2" x14ac:dyDescent="0.25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3.2" x14ac:dyDescent="0.25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3.2" x14ac:dyDescent="0.25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3.2" x14ac:dyDescent="0.25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3.2" x14ac:dyDescent="0.25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3.2" x14ac:dyDescent="0.25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3.2" x14ac:dyDescent="0.25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3.2" x14ac:dyDescent="0.25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3.2" x14ac:dyDescent="0.25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3.2" x14ac:dyDescent="0.25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3.2" x14ac:dyDescent="0.25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3.2" x14ac:dyDescent="0.25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3.2" x14ac:dyDescent="0.25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3.2" x14ac:dyDescent="0.25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3.2" x14ac:dyDescent="0.25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3.2" x14ac:dyDescent="0.25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3.2" x14ac:dyDescent="0.25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3.2" x14ac:dyDescent="0.25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3.2" x14ac:dyDescent="0.25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3.2" x14ac:dyDescent="0.25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3.2" x14ac:dyDescent="0.25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3.2" x14ac:dyDescent="0.25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3.2" x14ac:dyDescent="0.25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3.2" x14ac:dyDescent="0.25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3.2" x14ac:dyDescent="0.25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3.2" x14ac:dyDescent="0.25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3.2" x14ac:dyDescent="0.25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3.2" x14ac:dyDescent="0.25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3.2" x14ac:dyDescent="0.25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3.2" x14ac:dyDescent="0.25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3.2" x14ac:dyDescent="0.25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3.2" x14ac:dyDescent="0.25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3.2" x14ac:dyDescent="0.25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3.2" x14ac:dyDescent="0.25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3.2" x14ac:dyDescent="0.25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3.2" x14ac:dyDescent="0.25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3.2" x14ac:dyDescent="0.25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3.2" x14ac:dyDescent="0.25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3.2" x14ac:dyDescent="0.25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3.2" x14ac:dyDescent="0.25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3.2" x14ac:dyDescent="0.25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3.2" x14ac:dyDescent="0.25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3.2" x14ac:dyDescent="0.25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3.2" x14ac:dyDescent="0.25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3.2" x14ac:dyDescent="0.25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3.2" x14ac:dyDescent="0.25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3.2" x14ac:dyDescent="0.25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3.2" x14ac:dyDescent="0.25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3.2" x14ac:dyDescent="0.25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3.2" x14ac:dyDescent="0.25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3.2" x14ac:dyDescent="0.25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3.2" x14ac:dyDescent="0.25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3.2" x14ac:dyDescent="0.25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3.2" x14ac:dyDescent="0.25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3.2" x14ac:dyDescent="0.25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3.2" x14ac:dyDescent="0.25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3.2" x14ac:dyDescent="0.25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3.2" x14ac:dyDescent="0.25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3.2" x14ac:dyDescent="0.25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3.2" x14ac:dyDescent="0.25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3.2" x14ac:dyDescent="0.25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3.2" x14ac:dyDescent="0.25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3.2" x14ac:dyDescent="0.25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3.2" x14ac:dyDescent="0.25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3.2" x14ac:dyDescent="0.25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3.2" x14ac:dyDescent="0.25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3.2" x14ac:dyDescent="0.25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3.2" x14ac:dyDescent="0.25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3.2" x14ac:dyDescent="0.25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3.2" x14ac:dyDescent="0.25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3.2" x14ac:dyDescent="0.25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3.2" x14ac:dyDescent="0.25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3.2" x14ac:dyDescent="0.25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3.2" x14ac:dyDescent="0.25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3.2" x14ac:dyDescent="0.25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3.2" x14ac:dyDescent="0.25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3.2" x14ac:dyDescent="0.25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3.2" x14ac:dyDescent="0.25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3.2" x14ac:dyDescent="0.25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3.2" x14ac:dyDescent="0.25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3.2" x14ac:dyDescent="0.25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3.2" x14ac:dyDescent="0.25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3.2" x14ac:dyDescent="0.25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3.2" x14ac:dyDescent="0.25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3.2" x14ac:dyDescent="0.25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3.2" x14ac:dyDescent="0.25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3.2" x14ac:dyDescent="0.25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3.2" x14ac:dyDescent="0.25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3.2" x14ac:dyDescent="0.25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3.2" x14ac:dyDescent="0.25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3.2" x14ac:dyDescent="0.25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3.2" x14ac:dyDescent="0.25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3.2" x14ac:dyDescent="0.25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3.2" x14ac:dyDescent="0.25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3.2" x14ac:dyDescent="0.25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3.2" x14ac:dyDescent="0.25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3.2" x14ac:dyDescent="0.25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3.2" x14ac:dyDescent="0.25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3.2" x14ac:dyDescent="0.25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3.2" x14ac:dyDescent="0.25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3.2" x14ac:dyDescent="0.25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3.2" x14ac:dyDescent="0.25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3.2" x14ac:dyDescent="0.25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3.2" x14ac:dyDescent="0.25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3.2" x14ac:dyDescent="0.25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3.2" x14ac:dyDescent="0.25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3.2" x14ac:dyDescent="0.25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3.2" x14ac:dyDescent="0.25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3.2" x14ac:dyDescent="0.25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3.2" x14ac:dyDescent="0.25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3.2" x14ac:dyDescent="0.25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3.2" x14ac:dyDescent="0.25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3.2" x14ac:dyDescent="0.25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3.2" x14ac:dyDescent="0.25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3.2" x14ac:dyDescent="0.25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3.2" x14ac:dyDescent="0.25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3.2" x14ac:dyDescent="0.25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3.2" x14ac:dyDescent="0.25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3.2" x14ac:dyDescent="0.25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3.2" x14ac:dyDescent="0.25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3.2" x14ac:dyDescent="0.25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3.2" x14ac:dyDescent="0.25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3.2" x14ac:dyDescent="0.25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3.2" x14ac:dyDescent="0.25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3.2" x14ac:dyDescent="0.25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3.2" x14ac:dyDescent="0.25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3.2" x14ac:dyDescent="0.25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3.2" x14ac:dyDescent="0.25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3.2" x14ac:dyDescent="0.25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3.2" x14ac:dyDescent="0.25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3.2" x14ac:dyDescent="0.25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3.2" x14ac:dyDescent="0.25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3.2" x14ac:dyDescent="0.25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3.2" x14ac:dyDescent="0.25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3.2" x14ac:dyDescent="0.25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3.2" x14ac:dyDescent="0.25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3.2" x14ac:dyDescent="0.25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3.2" x14ac:dyDescent="0.25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3.2" x14ac:dyDescent="0.25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3.2" x14ac:dyDescent="0.25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3.2" x14ac:dyDescent="0.25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3.2" x14ac:dyDescent="0.25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3.2" x14ac:dyDescent="0.25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3.2" x14ac:dyDescent="0.25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3.2" x14ac:dyDescent="0.25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3.2" x14ac:dyDescent="0.25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3.2" x14ac:dyDescent="0.25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3.2" x14ac:dyDescent="0.25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3.2" x14ac:dyDescent="0.25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3.2" x14ac:dyDescent="0.25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3.2" x14ac:dyDescent="0.25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3.2" x14ac:dyDescent="0.25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3.2" x14ac:dyDescent="0.25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3.2" x14ac:dyDescent="0.25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3.2" x14ac:dyDescent="0.25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3.2" x14ac:dyDescent="0.25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3.2" x14ac:dyDescent="0.25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3.2" x14ac:dyDescent="0.25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3.2" x14ac:dyDescent="0.25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3.2" x14ac:dyDescent="0.25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3.2" x14ac:dyDescent="0.25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3.2" x14ac:dyDescent="0.25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3.2" x14ac:dyDescent="0.25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3.2" x14ac:dyDescent="0.25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3.2" x14ac:dyDescent="0.25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3.2" x14ac:dyDescent="0.25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3.2" x14ac:dyDescent="0.25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3.2" x14ac:dyDescent="0.25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3.2" x14ac:dyDescent="0.25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3.2" x14ac:dyDescent="0.25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3.2" x14ac:dyDescent="0.25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3.2" x14ac:dyDescent="0.25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3.2" x14ac:dyDescent="0.25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3.2" x14ac:dyDescent="0.25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3.2" x14ac:dyDescent="0.25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3.2" x14ac:dyDescent="0.25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3.2" x14ac:dyDescent="0.25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3.2" x14ac:dyDescent="0.25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3.2" x14ac:dyDescent="0.25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3.2" x14ac:dyDescent="0.25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3.2" x14ac:dyDescent="0.25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3.2" x14ac:dyDescent="0.25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3.2" x14ac:dyDescent="0.25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3.2" x14ac:dyDescent="0.25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3.2" x14ac:dyDescent="0.25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3.2" x14ac:dyDescent="0.25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3.2" x14ac:dyDescent="0.25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3.2" x14ac:dyDescent="0.25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3.2" x14ac:dyDescent="0.25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3.2" x14ac:dyDescent="0.25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3.2" x14ac:dyDescent="0.25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3.2" x14ac:dyDescent="0.25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3.2" x14ac:dyDescent="0.25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3.2" x14ac:dyDescent="0.25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3.2" x14ac:dyDescent="0.25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3.2" x14ac:dyDescent="0.25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3.2" x14ac:dyDescent="0.25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3.2" x14ac:dyDescent="0.25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3.2" x14ac:dyDescent="0.25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3.2" x14ac:dyDescent="0.25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3.2" x14ac:dyDescent="0.25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3.2" x14ac:dyDescent="0.25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3.2" x14ac:dyDescent="0.25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3.2" x14ac:dyDescent="0.25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3.2" x14ac:dyDescent="0.25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3.2" x14ac:dyDescent="0.25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3.2" x14ac:dyDescent="0.25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3.2" x14ac:dyDescent="0.25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3.2" x14ac:dyDescent="0.25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3.2" x14ac:dyDescent="0.25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3.2" x14ac:dyDescent="0.25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3.2" x14ac:dyDescent="0.25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3.2" x14ac:dyDescent="0.25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3.2" x14ac:dyDescent="0.25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3.2" x14ac:dyDescent="0.25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3.2" x14ac:dyDescent="0.25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3.2" x14ac:dyDescent="0.25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3.2" x14ac:dyDescent="0.25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3.2" x14ac:dyDescent="0.25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3.2" x14ac:dyDescent="0.25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3.2" x14ac:dyDescent="0.25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3.2" x14ac:dyDescent="0.25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3.2" x14ac:dyDescent="0.25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3.2" x14ac:dyDescent="0.25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3.2" x14ac:dyDescent="0.25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3.2" x14ac:dyDescent="0.25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3.2" x14ac:dyDescent="0.25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3.2" x14ac:dyDescent="0.25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3.2" x14ac:dyDescent="0.25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3.2" x14ac:dyDescent="0.25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3.2" x14ac:dyDescent="0.25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3.2" x14ac:dyDescent="0.25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3.2" x14ac:dyDescent="0.25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3.2" x14ac:dyDescent="0.25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3.2" x14ac:dyDescent="0.25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3.2" x14ac:dyDescent="0.25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3.2" x14ac:dyDescent="0.25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3.2" x14ac:dyDescent="0.25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3.2" x14ac:dyDescent="0.25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3.2" x14ac:dyDescent="0.25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3.2" x14ac:dyDescent="0.25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3.2" x14ac:dyDescent="0.25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3.2" x14ac:dyDescent="0.25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3.2" x14ac:dyDescent="0.25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3.2" x14ac:dyDescent="0.25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3.2" x14ac:dyDescent="0.25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3.2" x14ac:dyDescent="0.25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3.2" x14ac:dyDescent="0.25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3.2" x14ac:dyDescent="0.25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3.2" x14ac:dyDescent="0.25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3.2" x14ac:dyDescent="0.25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3.2" x14ac:dyDescent="0.25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3.2" x14ac:dyDescent="0.25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3.2" x14ac:dyDescent="0.25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3.2" x14ac:dyDescent="0.25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3.2" x14ac:dyDescent="0.25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3.2" x14ac:dyDescent="0.25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3.2" x14ac:dyDescent="0.25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3.2" x14ac:dyDescent="0.25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3.2" x14ac:dyDescent="0.25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3.2" x14ac:dyDescent="0.25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3.2" x14ac:dyDescent="0.25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3.2" x14ac:dyDescent="0.25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3.2" x14ac:dyDescent="0.25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3.2" x14ac:dyDescent="0.25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3.2" x14ac:dyDescent="0.25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3.2" x14ac:dyDescent="0.25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3.2" x14ac:dyDescent="0.25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3.2" x14ac:dyDescent="0.25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3.2" x14ac:dyDescent="0.25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3.2" x14ac:dyDescent="0.25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3.2" x14ac:dyDescent="0.25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3.2" x14ac:dyDescent="0.25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3.2" x14ac:dyDescent="0.25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3.2" x14ac:dyDescent="0.25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3.2" x14ac:dyDescent="0.25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3.2" x14ac:dyDescent="0.25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3.2" x14ac:dyDescent="0.25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3.2" x14ac:dyDescent="0.25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3.2" x14ac:dyDescent="0.25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3.2" x14ac:dyDescent="0.25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3.2" x14ac:dyDescent="0.25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3.2" x14ac:dyDescent="0.25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3.2" x14ac:dyDescent="0.25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3.2" x14ac:dyDescent="0.25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3.2" x14ac:dyDescent="0.25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3.2" x14ac:dyDescent="0.25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3.2" x14ac:dyDescent="0.25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3.2" x14ac:dyDescent="0.25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3.2" x14ac:dyDescent="0.25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3.2" x14ac:dyDescent="0.25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3.2" x14ac:dyDescent="0.25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3.2" x14ac:dyDescent="0.25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3.2" x14ac:dyDescent="0.25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3.2" x14ac:dyDescent="0.25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3.2" x14ac:dyDescent="0.25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3.2" x14ac:dyDescent="0.25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3.2" x14ac:dyDescent="0.25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3.2" x14ac:dyDescent="0.25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3.2" x14ac:dyDescent="0.25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3.2" x14ac:dyDescent="0.25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3.2" x14ac:dyDescent="0.25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3.2" x14ac:dyDescent="0.25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3.2" x14ac:dyDescent="0.25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3.2" x14ac:dyDescent="0.25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3.2" x14ac:dyDescent="0.25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3.2" x14ac:dyDescent="0.25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3.2" x14ac:dyDescent="0.25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3.2" x14ac:dyDescent="0.25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3.2" x14ac:dyDescent="0.25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3.2" x14ac:dyDescent="0.25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3.2" x14ac:dyDescent="0.25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3.2" x14ac:dyDescent="0.25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3.2" x14ac:dyDescent="0.25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3.2" x14ac:dyDescent="0.25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3.2" x14ac:dyDescent="0.25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3.2" x14ac:dyDescent="0.25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3.2" x14ac:dyDescent="0.25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3.2" x14ac:dyDescent="0.25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3.2" x14ac:dyDescent="0.25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3.2" x14ac:dyDescent="0.25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3.2" x14ac:dyDescent="0.25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3.2" x14ac:dyDescent="0.25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3.2" x14ac:dyDescent="0.25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3.2" x14ac:dyDescent="0.25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3.2" x14ac:dyDescent="0.25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3.2" x14ac:dyDescent="0.25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3.2" x14ac:dyDescent="0.25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3.2" x14ac:dyDescent="0.25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3.2" x14ac:dyDescent="0.25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3.2" x14ac:dyDescent="0.25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3.2" x14ac:dyDescent="0.25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3.2" x14ac:dyDescent="0.25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3.2" x14ac:dyDescent="0.25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3.2" x14ac:dyDescent="0.25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3.2" x14ac:dyDescent="0.25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3.2" x14ac:dyDescent="0.25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3.2" x14ac:dyDescent="0.25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3.2" x14ac:dyDescent="0.25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3.2" x14ac:dyDescent="0.25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3.2" x14ac:dyDescent="0.25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3.2" x14ac:dyDescent="0.25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3.2" x14ac:dyDescent="0.25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3.2" x14ac:dyDescent="0.25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3.2" x14ac:dyDescent="0.25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3.2" x14ac:dyDescent="0.25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3.2" x14ac:dyDescent="0.25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3.2" x14ac:dyDescent="0.25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3.2" x14ac:dyDescent="0.25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3.2" x14ac:dyDescent="0.25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3.2" x14ac:dyDescent="0.25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3.2" x14ac:dyDescent="0.25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3.2" x14ac:dyDescent="0.25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3.2" x14ac:dyDescent="0.25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3.2" x14ac:dyDescent="0.25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3.2" x14ac:dyDescent="0.25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3.2" x14ac:dyDescent="0.25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3.2" x14ac:dyDescent="0.25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3.2" x14ac:dyDescent="0.25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3.2" x14ac:dyDescent="0.25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3.2" x14ac:dyDescent="0.25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3.2" x14ac:dyDescent="0.25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3.2" x14ac:dyDescent="0.25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3.2" x14ac:dyDescent="0.25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3.2" x14ac:dyDescent="0.25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3.2" x14ac:dyDescent="0.25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3.2" x14ac:dyDescent="0.25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3.2" x14ac:dyDescent="0.25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3.2" x14ac:dyDescent="0.25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3.2" x14ac:dyDescent="0.25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3.2" x14ac:dyDescent="0.25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3.2" x14ac:dyDescent="0.25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3.2" x14ac:dyDescent="0.25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3.2" x14ac:dyDescent="0.25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3.2" x14ac:dyDescent="0.25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3.2" x14ac:dyDescent="0.25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3.2" x14ac:dyDescent="0.25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3.2" x14ac:dyDescent="0.25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3.2" x14ac:dyDescent="0.25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3.2" x14ac:dyDescent="0.25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3.2" x14ac:dyDescent="0.25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3.2" x14ac:dyDescent="0.25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3.2" x14ac:dyDescent="0.25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3.2" x14ac:dyDescent="0.25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3.2" x14ac:dyDescent="0.25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3.2" x14ac:dyDescent="0.25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3.2" x14ac:dyDescent="0.25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3.2" x14ac:dyDescent="0.25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3.2" x14ac:dyDescent="0.25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3.2" x14ac:dyDescent="0.25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3.2" x14ac:dyDescent="0.25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3.2" x14ac:dyDescent="0.25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3.2" x14ac:dyDescent="0.25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3.2" x14ac:dyDescent="0.25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3.2" x14ac:dyDescent="0.25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3.2" x14ac:dyDescent="0.25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3.2" x14ac:dyDescent="0.25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3.2" x14ac:dyDescent="0.25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3.2" x14ac:dyDescent="0.25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3.2" x14ac:dyDescent="0.25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3.2" x14ac:dyDescent="0.25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3.2" x14ac:dyDescent="0.25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3.2" x14ac:dyDescent="0.25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3.2" x14ac:dyDescent="0.25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3.2" x14ac:dyDescent="0.25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3.2" x14ac:dyDescent="0.25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3.2" x14ac:dyDescent="0.25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3.2" x14ac:dyDescent="0.25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3.2" x14ac:dyDescent="0.25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3.2" x14ac:dyDescent="0.25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3.2" x14ac:dyDescent="0.25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3.2" x14ac:dyDescent="0.25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3.2" x14ac:dyDescent="0.25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3.2" x14ac:dyDescent="0.25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3.2" x14ac:dyDescent="0.25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3.2" x14ac:dyDescent="0.25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3.2" x14ac:dyDescent="0.25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3.2" x14ac:dyDescent="0.25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3.2" x14ac:dyDescent="0.25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3.2" x14ac:dyDescent="0.25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3.2" x14ac:dyDescent="0.25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3.2" x14ac:dyDescent="0.25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3.2" x14ac:dyDescent="0.25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3.2" x14ac:dyDescent="0.25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3.2" x14ac:dyDescent="0.25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3.2" x14ac:dyDescent="0.25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3.2" x14ac:dyDescent="0.25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3.2" x14ac:dyDescent="0.25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3.2" x14ac:dyDescent="0.25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3.2" x14ac:dyDescent="0.25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3.2" x14ac:dyDescent="0.25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3.2" x14ac:dyDescent="0.25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3.2" x14ac:dyDescent="0.25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3.2" x14ac:dyDescent="0.25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3.2" x14ac:dyDescent="0.25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3.2" x14ac:dyDescent="0.25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3.2" x14ac:dyDescent="0.25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3.2" x14ac:dyDescent="0.25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3.2" x14ac:dyDescent="0.25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3.2" x14ac:dyDescent="0.25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3.2" x14ac:dyDescent="0.25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3.2" x14ac:dyDescent="0.25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3.2" x14ac:dyDescent="0.25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3.2" x14ac:dyDescent="0.25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3.2" x14ac:dyDescent="0.25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3.2" x14ac:dyDescent="0.25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3.2" x14ac:dyDescent="0.25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3.2" x14ac:dyDescent="0.25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3.2" x14ac:dyDescent="0.25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3.2" x14ac:dyDescent="0.25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3.2" x14ac:dyDescent="0.25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3.2" x14ac:dyDescent="0.25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3.2" x14ac:dyDescent="0.25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3.2" x14ac:dyDescent="0.25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3.2" x14ac:dyDescent="0.25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3.2" x14ac:dyDescent="0.25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3.2" x14ac:dyDescent="0.25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3.2" x14ac:dyDescent="0.25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3.2" x14ac:dyDescent="0.25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3.2" x14ac:dyDescent="0.25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3.2" x14ac:dyDescent="0.25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3.2" x14ac:dyDescent="0.25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3.2" x14ac:dyDescent="0.25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3.2" x14ac:dyDescent="0.25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3.2" x14ac:dyDescent="0.25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3.2" x14ac:dyDescent="0.25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3.2" x14ac:dyDescent="0.25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3.2" x14ac:dyDescent="0.25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3.2" x14ac:dyDescent="0.25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3.2" x14ac:dyDescent="0.25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3.2" x14ac:dyDescent="0.25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3.2" x14ac:dyDescent="0.25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3.2" x14ac:dyDescent="0.25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3.2" x14ac:dyDescent="0.25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3.2" x14ac:dyDescent="0.25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3.2" x14ac:dyDescent="0.25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3.2" x14ac:dyDescent="0.25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3.2" x14ac:dyDescent="0.25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3.2" x14ac:dyDescent="0.25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3.2" x14ac:dyDescent="0.25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3.2" x14ac:dyDescent="0.25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3.2" x14ac:dyDescent="0.25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3.2" x14ac:dyDescent="0.25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3.2" x14ac:dyDescent="0.25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3.2" x14ac:dyDescent="0.25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3.2" x14ac:dyDescent="0.25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3.2" x14ac:dyDescent="0.25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3.2" x14ac:dyDescent="0.25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3.2" x14ac:dyDescent="0.25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3.2" x14ac:dyDescent="0.25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3.2" x14ac:dyDescent="0.25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3.2" x14ac:dyDescent="0.25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3.2" x14ac:dyDescent="0.25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3.2" x14ac:dyDescent="0.25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3.2" x14ac:dyDescent="0.25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3.2" x14ac:dyDescent="0.25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3.2" x14ac:dyDescent="0.25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3.2" x14ac:dyDescent="0.25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3.2" x14ac:dyDescent="0.25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3.2" x14ac:dyDescent="0.25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3.2" x14ac:dyDescent="0.25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3.2" x14ac:dyDescent="0.25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3.2" x14ac:dyDescent="0.25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3.2" x14ac:dyDescent="0.25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3.2" x14ac:dyDescent="0.25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3.2" x14ac:dyDescent="0.25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3.2" x14ac:dyDescent="0.25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3.2" x14ac:dyDescent="0.25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3.2" x14ac:dyDescent="0.25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3.2" x14ac:dyDescent="0.25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3.2" x14ac:dyDescent="0.25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3.2" x14ac:dyDescent="0.25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3.2" x14ac:dyDescent="0.25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3.2" x14ac:dyDescent="0.25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3.2" x14ac:dyDescent="0.25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3.2" x14ac:dyDescent="0.25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3.2" x14ac:dyDescent="0.25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3.2" x14ac:dyDescent="0.25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3.2" x14ac:dyDescent="0.25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3.2" x14ac:dyDescent="0.25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3.2" x14ac:dyDescent="0.25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3.2" x14ac:dyDescent="0.25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3.2" x14ac:dyDescent="0.25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3.2" x14ac:dyDescent="0.25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3.2" x14ac:dyDescent="0.25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3.2" x14ac:dyDescent="0.25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3.2" x14ac:dyDescent="0.25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3.2" x14ac:dyDescent="0.25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3.2" x14ac:dyDescent="0.25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3.2" x14ac:dyDescent="0.25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3.2" x14ac:dyDescent="0.25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3.2" x14ac:dyDescent="0.25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3.2" x14ac:dyDescent="0.25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3.2" x14ac:dyDescent="0.25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3.2" x14ac:dyDescent="0.25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3.2" x14ac:dyDescent="0.25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3.2" x14ac:dyDescent="0.25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3.2" x14ac:dyDescent="0.25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3.2" x14ac:dyDescent="0.25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3.2" x14ac:dyDescent="0.25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3.2" x14ac:dyDescent="0.25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3.2" x14ac:dyDescent="0.25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3.2" x14ac:dyDescent="0.25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3.2" x14ac:dyDescent="0.25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3.2" x14ac:dyDescent="0.25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3.2" x14ac:dyDescent="0.25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3.2" x14ac:dyDescent="0.25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3.2" x14ac:dyDescent="0.25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3.2" x14ac:dyDescent="0.25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3.2" x14ac:dyDescent="0.25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3.2" x14ac:dyDescent="0.25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3.2" x14ac:dyDescent="0.25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3.2" x14ac:dyDescent="0.25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3.2" x14ac:dyDescent="0.25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3.2" x14ac:dyDescent="0.25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3.2" x14ac:dyDescent="0.25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3.2" x14ac:dyDescent="0.25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3.2" x14ac:dyDescent="0.25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3.2" x14ac:dyDescent="0.25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3.2" x14ac:dyDescent="0.25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3.2" x14ac:dyDescent="0.25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3.2" x14ac:dyDescent="0.25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3.2" x14ac:dyDescent="0.25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3.2" x14ac:dyDescent="0.25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3.2" x14ac:dyDescent="0.25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3.2" x14ac:dyDescent="0.25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3.2" x14ac:dyDescent="0.25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3.2" x14ac:dyDescent="0.25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3.2" x14ac:dyDescent="0.25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3.2" x14ac:dyDescent="0.25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3.2" x14ac:dyDescent="0.25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3.2" x14ac:dyDescent="0.25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3.2" x14ac:dyDescent="0.25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3.2" x14ac:dyDescent="0.25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3.2" x14ac:dyDescent="0.25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3.2" x14ac:dyDescent="0.25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3.2" x14ac:dyDescent="0.25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3.2" x14ac:dyDescent="0.25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3.2" x14ac:dyDescent="0.25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3.2" x14ac:dyDescent="0.25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3.2" x14ac:dyDescent="0.25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3.2" x14ac:dyDescent="0.25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3.2" x14ac:dyDescent="0.25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3.2" x14ac:dyDescent="0.25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3.2" x14ac:dyDescent="0.25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3.2" x14ac:dyDescent="0.25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3.2" x14ac:dyDescent="0.25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3.2" x14ac:dyDescent="0.25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3.2" x14ac:dyDescent="0.25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3.2" x14ac:dyDescent="0.25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3.2" x14ac:dyDescent="0.25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3.2" x14ac:dyDescent="0.25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3.2" x14ac:dyDescent="0.25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3.2" x14ac:dyDescent="0.25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3.2" x14ac:dyDescent="0.25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3.2" x14ac:dyDescent="0.25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3.2" x14ac:dyDescent="0.25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3.2" x14ac:dyDescent="0.25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3.2" x14ac:dyDescent="0.25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3.2" x14ac:dyDescent="0.25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3.2" x14ac:dyDescent="0.25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3.2" x14ac:dyDescent="0.25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3.2" x14ac:dyDescent="0.25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3.2" x14ac:dyDescent="0.25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3.2" x14ac:dyDescent="0.25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3.2" x14ac:dyDescent="0.25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3.2" x14ac:dyDescent="0.25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3.2" x14ac:dyDescent="0.25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3.2" x14ac:dyDescent="0.25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3.2" x14ac:dyDescent="0.25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3.2" x14ac:dyDescent="0.25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3.2" x14ac:dyDescent="0.25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3.2" x14ac:dyDescent="0.25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3.2" x14ac:dyDescent="0.25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3.2" x14ac:dyDescent="0.25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3.2" x14ac:dyDescent="0.25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3.2" x14ac:dyDescent="0.25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3.2" x14ac:dyDescent="0.25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3.2" x14ac:dyDescent="0.25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3.2" x14ac:dyDescent="0.25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3.2" x14ac:dyDescent="0.25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3.2" x14ac:dyDescent="0.25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3.2" x14ac:dyDescent="0.25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3.2" x14ac:dyDescent="0.25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3.2" x14ac:dyDescent="0.25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3.2" x14ac:dyDescent="0.25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3.2" x14ac:dyDescent="0.25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3.2" x14ac:dyDescent="0.25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3.2" x14ac:dyDescent="0.25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3.2" x14ac:dyDescent="0.25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3.2" x14ac:dyDescent="0.25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3.2" x14ac:dyDescent="0.25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3.2" x14ac:dyDescent="0.25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3.2" x14ac:dyDescent="0.25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3.2" x14ac:dyDescent="0.25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3.2" x14ac:dyDescent="0.25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3.2" x14ac:dyDescent="0.25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3.2" x14ac:dyDescent="0.25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3.2" x14ac:dyDescent="0.25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3.2" x14ac:dyDescent="0.25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3.2" x14ac:dyDescent="0.25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3.2" x14ac:dyDescent="0.25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3.2" x14ac:dyDescent="0.25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3.2" x14ac:dyDescent="0.25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3.2" x14ac:dyDescent="0.25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3.2" x14ac:dyDescent="0.25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3.2" x14ac:dyDescent="0.25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3.2" x14ac:dyDescent="0.25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3.2" x14ac:dyDescent="0.25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3.2" x14ac:dyDescent="0.25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3.2" x14ac:dyDescent="0.25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3.2" x14ac:dyDescent="0.25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3.2" x14ac:dyDescent="0.25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3.2" x14ac:dyDescent="0.25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3.2" x14ac:dyDescent="0.25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3.2" x14ac:dyDescent="0.25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3.2" x14ac:dyDescent="0.25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3.2" x14ac:dyDescent="0.25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3.2" x14ac:dyDescent="0.25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3.2" x14ac:dyDescent="0.25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3.2" x14ac:dyDescent="0.25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3.2" x14ac:dyDescent="0.25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3.2" x14ac:dyDescent="0.25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3.2" x14ac:dyDescent="0.25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3.2" x14ac:dyDescent="0.25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3.2" x14ac:dyDescent="0.25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3.2" x14ac:dyDescent="0.25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3.2" x14ac:dyDescent="0.25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3.2" x14ac:dyDescent="0.25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3.2" x14ac:dyDescent="0.25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3.2" x14ac:dyDescent="0.25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3.2" x14ac:dyDescent="0.25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3.2" x14ac:dyDescent="0.25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3.2" x14ac:dyDescent="0.25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3.2" x14ac:dyDescent="0.25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3.2" x14ac:dyDescent="0.25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3.2" x14ac:dyDescent="0.25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3.2" x14ac:dyDescent="0.25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3.2" x14ac:dyDescent="0.25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3.2" x14ac:dyDescent="0.25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3.2" x14ac:dyDescent="0.25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3.2" x14ac:dyDescent="0.25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3.2" x14ac:dyDescent="0.25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3.2" x14ac:dyDescent="0.25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3.2" x14ac:dyDescent="0.25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3.2" x14ac:dyDescent="0.25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3.2" x14ac:dyDescent="0.25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3.2" x14ac:dyDescent="0.25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3.2" x14ac:dyDescent="0.25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3.2" x14ac:dyDescent="0.25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3.2" x14ac:dyDescent="0.25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3.2" x14ac:dyDescent="0.25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3.2" x14ac:dyDescent="0.25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3.2" x14ac:dyDescent="0.25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3.2" x14ac:dyDescent="0.25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3.2" x14ac:dyDescent="0.25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3.2" x14ac:dyDescent="0.25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3.2" x14ac:dyDescent="0.25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3.2" x14ac:dyDescent="0.25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3.2" x14ac:dyDescent="0.25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3.2" x14ac:dyDescent="0.25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3.2" x14ac:dyDescent="0.25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3.2" x14ac:dyDescent="0.25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3.2" x14ac:dyDescent="0.25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3.2" x14ac:dyDescent="0.25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3.2" x14ac:dyDescent="0.25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3.2" x14ac:dyDescent="0.25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3.2" x14ac:dyDescent="0.25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3.2" x14ac:dyDescent="0.25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3.2" x14ac:dyDescent="0.25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3.2" x14ac:dyDescent="0.25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3.2" x14ac:dyDescent="0.25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3.2" x14ac:dyDescent="0.25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3.2" x14ac:dyDescent="0.25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3.2" x14ac:dyDescent="0.25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3.2" x14ac:dyDescent="0.25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3.2" x14ac:dyDescent="0.25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3.2" x14ac:dyDescent="0.25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3.2" x14ac:dyDescent="0.25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3.2" x14ac:dyDescent="0.25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3.2" x14ac:dyDescent="0.25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3.2" x14ac:dyDescent="0.25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3.2" x14ac:dyDescent="0.25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3.2" x14ac:dyDescent="0.25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3.2" x14ac:dyDescent="0.25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3.2" x14ac:dyDescent="0.25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3.2" x14ac:dyDescent="0.25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3.2" x14ac:dyDescent="0.25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3.2" x14ac:dyDescent="0.25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3.2" x14ac:dyDescent="0.25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3.2" x14ac:dyDescent="0.25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3.2" x14ac:dyDescent="0.25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3.2" x14ac:dyDescent="0.25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3.2" x14ac:dyDescent="0.25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3.2" x14ac:dyDescent="0.25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3.2" x14ac:dyDescent="0.25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3.2" x14ac:dyDescent="0.25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3.2" x14ac:dyDescent="0.25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3.2" x14ac:dyDescent="0.25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3.2" x14ac:dyDescent="0.25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3.2" x14ac:dyDescent="0.25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3.2" x14ac:dyDescent="0.25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3.2" x14ac:dyDescent="0.25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3.2" x14ac:dyDescent="0.25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3.2" x14ac:dyDescent="0.25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3.2" x14ac:dyDescent="0.25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3.2" x14ac:dyDescent="0.25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3.2" x14ac:dyDescent="0.25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3.2" x14ac:dyDescent="0.25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3.2" x14ac:dyDescent="0.25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3.2" x14ac:dyDescent="0.25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3.2" x14ac:dyDescent="0.25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3.2" x14ac:dyDescent="0.25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3.2" x14ac:dyDescent="0.25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3.2" x14ac:dyDescent="0.25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3.2" x14ac:dyDescent="0.25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3.2" x14ac:dyDescent="0.25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3.2" x14ac:dyDescent="0.25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3.2" x14ac:dyDescent="0.25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3.2" x14ac:dyDescent="0.25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3.2" x14ac:dyDescent="0.25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3.2" x14ac:dyDescent="0.25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3.2" x14ac:dyDescent="0.25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3.2" x14ac:dyDescent="0.25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3.2" x14ac:dyDescent="0.25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3.2" x14ac:dyDescent="0.25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3.2" x14ac:dyDescent="0.25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3.2" x14ac:dyDescent="0.25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3.2" x14ac:dyDescent="0.25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3.2" x14ac:dyDescent="0.25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3.2" x14ac:dyDescent="0.25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3.2" x14ac:dyDescent="0.25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3.2" x14ac:dyDescent="0.25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3.2" x14ac:dyDescent="0.25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3.2" x14ac:dyDescent="0.25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3.2" x14ac:dyDescent="0.25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3.2" x14ac:dyDescent="0.25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3.2" x14ac:dyDescent="0.25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3.2" x14ac:dyDescent="0.25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3.2" x14ac:dyDescent="0.25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3.2" x14ac:dyDescent="0.25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3.2" x14ac:dyDescent="0.25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3.2" x14ac:dyDescent="0.25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3.2" x14ac:dyDescent="0.25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3.2" x14ac:dyDescent="0.25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3.2" x14ac:dyDescent="0.25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3.2" x14ac:dyDescent="0.25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3.2" x14ac:dyDescent="0.25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3.2" x14ac:dyDescent="0.25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3.2" x14ac:dyDescent="0.25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3.2" x14ac:dyDescent="0.25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3.2" x14ac:dyDescent="0.25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3.2" x14ac:dyDescent="0.25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3.2" x14ac:dyDescent="0.25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3.2" x14ac:dyDescent="0.25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3.2" x14ac:dyDescent="0.25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3.2" x14ac:dyDescent="0.25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3.2" x14ac:dyDescent="0.25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3.2" x14ac:dyDescent="0.25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3.2" x14ac:dyDescent="0.25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3.2" x14ac:dyDescent="0.25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3.2" x14ac:dyDescent="0.25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3.2" x14ac:dyDescent="0.25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3.2" x14ac:dyDescent="0.25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3.2" x14ac:dyDescent="0.25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3.2" x14ac:dyDescent="0.25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3.2" x14ac:dyDescent="0.25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3.2" x14ac:dyDescent="0.25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3.2" x14ac:dyDescent="0.25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3.2" x14ac:dyDescent="0.25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3.2" x14ac:dyDescent="0.25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3.2" x14ac:dyDescent="0.25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3.2" x14ac:dyDescent="0.25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3.2" x14ac:dyDescent="0.25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3.2" x14ac:dyDescent="0.25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3.2" x14ac:dyDescent="0.25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3.2" x14ac:dyDescent="0.25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3.2" x14ac:dyDescent="0.25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3.2" x14ac:dyDescent="0.25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3.2" x14ac:dyDescent="0.25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3.2" x14ac:dyDescent="0.25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3.2" x14ac:dyDescent="0.25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3.2" x14ac:dyDescent="0.25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3.2" x14ac:dyDescent="0.25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3.2" x14ac:dyDescent="0.25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3.2" x14ac:dyDescent="0.25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3.2" x14ac:dyDescent="0.25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3.2" x14ac:dyDescent="0.25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3.2" x14ac:dyDescent="0.25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3.2" x14ac:dyDescent="0.25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3.2" x14ac:dyDescent="0.25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3.2" x14ac:dyDescent="0.25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3.2" x14ac:dyDescent="0.25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3.2" x14ac:dyDescent="0.25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3.2" x14ac:dyDescent="0.25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3.2" x14ac:dyDescent="0.25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3.2" x14ac:dyDescent="0.25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3.2" x14ac:dyDescent="0.25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3.2" x14ac:dyDescent="0.25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3.2" x14ac:dyDescent="0.25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3.2" x14ac:dyDescent="0.25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3.2" x14ac:dyDescent="0.25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3.2" x14ac:dyDescent="0.25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3.2" x14ac:dyDescent="0.25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3.2" x14ac:dyDescent="0.25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3.2" x14ac:dyDescent="0.25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3.2" x14ac:dyDescent="0.25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3.2" x14ac:dyDescent="0.25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3.2" x14ac:dyDescent="0.25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3.2" x14ac:dyDescent="0.25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3.2" x14ac:dyDescent="0.25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3.2" x14ac:dyDescent="0.25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3.2" x14ac:dyDescent="0.25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3.2" x14ac:dyDescent="0.25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3.2" x14ac:dyDescent="0.25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3.2" x14ac:dyDescent="0.25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3.2" x14ac:dyDescent="0.25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3.2" x14ac:dyDescent="0.25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3.2" x14ac:dyDescent="0.25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3.2" x14ac:dyDescent="0.25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3.2" x14ac:dyDescent="0.25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3.2" x14ac:dyDescent="0.25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3.2" x14ac:dyDescent="0.25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3.2" x14ac:dyDescent="0.25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3.2" x14ac:dyDescent="0.25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3.2" x14ac:dyDescent="0.25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3.2" x14ac:dyDescent="0.25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3.2" x14ac:dyDescent="0.25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3.2" x14ac:dyDescent="0.25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3.2" x14ac:dyDescent="0.25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3.2" x14ac:dyDescent="0.25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3.2" x14ac:dyDescent="0.25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3.2" x14ac:dyDescent="0.25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3.2" x14ac:dyDescent="0.25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3.2" x14ac:dyDescent="0.25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3.2" x14ac:dyDescent="0.25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3.2" x14ac:dyDescent="0.25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3.2" x14ac:dyDescent="0.25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3.2" x14ac:dyDescent="0.25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3.2" x14ac:dyDescent="0.25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3.2" x14ac:dyDescent="0.25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3.2" x14ac:dyDescent="0.25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3.2" x14ac:dyDescent="0.25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3.2" x14ac:dyDescent="0.25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3.2" x14ac:dyDescent="0.25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3.2" x14ac:dyDescent="0.25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3.2" x14ac:dyDescent="0.25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3.2" x14ac:dyDescent="0.25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3.2" x14ac:dyDescent="0.25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3.2" x14ac:dyDescent="0.25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3.2" x14ac:dyDescent="0.25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3.2" x14ac:dyDescent="0.25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3.2" x14ac:dyDescent="0.25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3.2" x14ac:dyDescent="0.25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3.2" x14ac:dyDescent="0.25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3.2" x14ac:dyDescent="0.25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3.2" x14ac:dyDescent="0.25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3.2" x14ac:dyDescent="0.25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3.2" x14ac:dyDescent="0.25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3.2" x14ac:dyDescent="0.25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3.2" x14ac:dyDescent="0.25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3.2" x14ac:dyDescent="0.25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3.2" x14ac:dyDescent="0.25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3.2" x14ac:dyDescent="0.25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3.2" x14ac:dyDescent="0.25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3.2" x14ac:dyDescent="0.25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3.2" x14ac:dyDescent="0.25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3.2" x14ac:dyDescent="0.25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3.2" x14ac:dyDescent="0.25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3.2" x14ac:dyDescent="0.25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3.2" x14ac:dyDescent="0.25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3.2" x14ac:dyDescent="0.25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3.2" x14ac:dyDescent="0.25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3.2" x14ac:dyDescent="0.25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3.2" x14ac:dyDescent="0.25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3.2" x14ac:dyDescent="0.25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3.2" x14ac:dyDescent="0.25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3.2" x14ac:dyDescent="0.25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3.2" x14ac:dyDescent="0.25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3.2" x14ac:dyDescent="0.25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3.2" x14ac:dyDescent="0.25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3.2" x14ac:dyDescent="0.25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3.2" x14ac:dyDescent="0.25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3.2" x14ac:dyDescent="0.25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3.2" x14ac:dyDescent="0.25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3.2" x14ac:dyDescent="0.25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3.2" x14ac:dyDescent="0.25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3.2" x14ac:dyDescent="0.25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3.2" x14ac:dyDescent="0.25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3.2" x14ac:dyDescent="0.25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3.2" x14ac:dyDescent="0.25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3.2" x14ac:dyDescent="0.25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3.2" x14ac:dyDescent="0.25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3.2" x14ac:dyDescent="0.25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3.2" x14ac:dyDescent="0.25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3.2" x14ac:dyDescent="0.25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3.2" x14ac:dyDescent="0.25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3.2" x14ac:dyDescent="0.25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3.2" x14ac:dyDescent="0.25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3.2" x14ac:dyDescent="0.25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3.2" x14ac:dyDescent="0.25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3.2" x14ac:dyDescent="0.25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3.2" x14ac:dyDescent="0.25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3.2" x14ac:dyDescent="0.25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3.2" x14ac:dyDescent="0.25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3.2" x14ac:dyDescent="0.25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3.2" x14ac:dyDescent="0.25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3.2" x14ac:dyDescent="0.25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3.2" x14ac:dyDescent="0.25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3.2" x14ac:dyDescent="0.25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3.2" x14ac:dyDescent="0.25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3.2" x14ac:dyDescent="0.25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3.2" x14ac:dyDescent="0.25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3.2" x14ac:dyDescent="0.25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3.2" x14ac:dyDescent="0.25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3.2" x14ac:dyDescent="0.25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3.2" x14ac:dyDescent="0.25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3.2" x14ac:dyDescent="0.25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3.2" x14ac:dyDescent="0.25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3.2" x14ac:dyDescent="0.25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3.2" x14ac:dyDescent="0.25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3.2" x14ac:dyDescent="0.25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3.2" x14ac:dyDescent="0.25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3.2" x14ac:dyDescent="0.25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3.2" x14ac:dyDescent="0.25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3.2" x14ac:dyDescent="0.25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3.2" x14ac:dyDescent="0.25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3.2" x14ac:dyDescent="0.25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3.2" x14ac:dyDescent="0.25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3.2" x14ac:dyDescent="0.25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3.2" x14ac:dyDescent="0.25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3.2" x14ac:dyDescent="0.25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3.2" x14ac:dyDescent="0.25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3.2" x14ac:dyDescent="0.25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3.2" x14ac:dyDescent="0.25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3.2" x14ac:dyDescent="0.25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3.2" x14ac:dyDescent="0.25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3.2" x14ac:dyDescent="0.25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3.2" x14ac:dyDescent="0.25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3.2" x14ac:dyDescent="0.25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3.2" x14ac:dyDescent="0.25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3.2" x14ac:dyDescent="0.25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3.2" x14ac:dyDescent="0.25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3.2" x14ac:dyDescent="0.25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3.2" x14ac:dyDescent="0.25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3.2" x14ac:dyDescent="0.25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3.2" x14ac:dyDescent="0.25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3.2" x14ac:dyDescent="0.25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3.2" x14ac:dyDescent="0.25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3.2" x14ac:dyDescent="0.25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3.2" x14ac:dyDescent="0.25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3.2" x14ac:dyDescent="0.25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3.2" x14ac:dyDescent="0.25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3.2" x14ac:dyDescent="0.25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3.2" x14ac:dyDescent="0.25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3.2" x14ac:dyDescent="0.25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3.2" x14ac:dyDescent="0.25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3.2" x14ac:dyDescent="0.25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3.2" x14ac:dyDescent="0.25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3.2" x14ac:dyDescent="0.25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3.2" x14ac:dyDescent="0.25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3.2" x14ac:dyDescent="0.25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3.2" x14ac:dyDescent="0.25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3.2" x14ac:dyDescent="0.25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3.2" x14ac:dyDescent="0.25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3.2" x14ac:dyDescent="0.25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3.2" x14ac:dyDescent="0.25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3.2" x14ac:dyDescent="0.25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3.2" x14ac:dyDescent="0.25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3.2" x14ac:dyDescent="0.25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3.2" x14ac:dyDescent="0.25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3.2" x14ac:dyDescent="0.25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3.2" x14ac:dyDescent="0.25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3.2" x14ac:dyDescent="0.25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3.2" x14ac:dyDescent="0.25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3.2" x14ac:dyDescent="0.25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3.2" x14ac:dyDescent="0.25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3.2" x14ac:dyDescent="0.25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3.2" x14ac:dyDescent="0.25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3.2" x14ac:dyDescent="0.25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3.2" x14ac:dyDescent="0.25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3.2" x14ac:dyDescent="0.25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3.2" x14ac:dyDescent="0.25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3.2" x14ac:dyDescent="0.25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3.2" x14ac:dyDescent="0.25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3.2" x14ac:dyDescent="0.25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3.2" x14ac:dyDescent="0.25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3.2" x14ac:dyDescent="0.25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3.2" x14ac:dyDescent="0.25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3.2" x14ac:dyDescent="0.25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3.2" x14ac:dyDescent="0.25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3.2" x14ac:dyDescent="0.25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3.2" x14ac:dyDescent="0.25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3.2" x14ac:dyDescent="0.25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3.2" x14ac:dyDescent="0.25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3.2" x14ac:dyDescent="0.25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3.2" x14ac:dyDescent="0.25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3.2" x14ac:dyDescent="0.25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3.2" x14ac:dyDescent="0.25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3.2" x14ac:dyDescent="0.25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3.2" x14ac:dyDescent="0.25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3.2" x14ac:dyDescent="0.25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3.2" x14ac:dyDescent="0.25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3.2" x14ac:dyDescent="0.25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3.2" x14ac:dyDescent="0.25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3.2" x14ac:dyDescent="0.25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3.2" x14ac:dyDescent="0.25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3.2" x14ac:dyDescent="0.25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3.2" x14ac:dyDescent="0.25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3.2" x14ac:dyDescent="0.25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3.2" x14ac:dyDescent="0.25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3.2" x14ac:dyDescent="0.25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3.2" x14ac:dyDescent="0.25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3.2" x14ac:dyDescent="0.25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3.2" x14ac:dyDescent="0.25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3.2" x14ac:dyDescent="0.25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3.2" x14ac:dyDescent="0.25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3.2" x14ac:dyDescent="0.25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3.2" x14ac:dyDescent="0.25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3.2" x14ac:dyDescent="0.25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3.2" x14ac:dyDescent="0.25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3.2" x14ac:dyDescent="0.25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3.2" x14ac:dyDescent="0.25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3.2" x14ac:dyDescent="0.25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3.2" x14ac:dyDescent="0.25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3.2" x14ac:dyDescent="0.25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3.2" x14ac:dyDescent="0.25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3.2" x14ac:dyDescent="0.25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3.2" x14ac:dyDescent="0.25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3.2" x14ac:dyDescent="0.25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3.2" x14ac:dyDescent="0.25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3.2" x14ac:dyDescent="0.25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3.2" x14ac:dyDescent="0.25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3.2" x14ac:dyDescent="0.25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3.2" x14ac:dyDescent="0.25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3.2" x14ac:dyDescent="0.25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3.2" x14ac:dyDescent="0.25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3.2" x14ac:dyDescent="0.25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3.2" x14ac:dyDescent="0.25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3.2" x14ac:dyDescent="0.25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3.2" x14ac:dyDescent="0.25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3.2" x14ac:dyDescent="0.25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3.2" x14ac:dyDescent="0.25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3.2" x14ac:dyDescent="0.25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3.2" x14ac:dyDescent="0.25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3.2" x14ac:dyDescent="0.25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3.2" x14ac:dyDescent="0.25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3.2" x14ac:dyDescent="0.25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3.2" x14ac:dyDescent="0.25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3.2" x14ac:dyDescent="0.25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3.2" x14ac:dyDescent="0.25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3.2" x14ac:dyDescent="0.25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3.2" x14ac:dyDescent="0.25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3.2" x14ac:dyDescent="0.25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3.2" x14ac:dyDescent="0.25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3.2" x14ac:dyDescent="0.25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3.2" x14ac:dyDescent="0.25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3.2" x14ac:dyDescent="0.25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3.2" x14ac:dyDescent="0.25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3.2" x14ac:dyDescent="0.25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3.2" x14ac:dyDescent="0.25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3.2" x14ac:dyDescent="0.25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3.2" x14ac:dyDescent="0.25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3.2" x14ac:dyDescent="0.25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3.2" x14ac:dyDescent="0.25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3.2" x14ac:dyDescent="0.25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3.2" x14ac:dyDescent="0.25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3.2" x14ac:dyDescent="0.25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3.2" x14ac:dyDescent="0.25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3.2" x14ac:dyDescent="0.25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3.2" x14ac:dyDescent="0.25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3.2" x14ac:dyDescent="0.25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3.2" x14ac:dyDescent="0.25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3.2" x14ac:dyDescent="0.25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3.2" x14ac:dyDescent="0.25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3.2" x14ac:dyDescent="0.25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3.2" x14ac:dyDescent="0.25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3.2" x14ac:dyDescent="0.25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3.2" x14ac:dyDescent="0.25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3.2" x14ac:dyDescent="0.25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3.2" x14ac:dyDescent="0.25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3.2" x14ac:dyDescent="0.25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3.2" x14ac:dyDescent="0.25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3.2" x14ac:dyDescent="0.25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3.2" x14ac:dyDescent="0.25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3.2" x14ac:dyDescent="0.25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3.2" x14ac:dyDescent="0.25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3.2" x14ac:dyDescent="0.25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3.2" x14ac:dyDescent="0.25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3.2" x14ac:dyDescent="0.25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3.2" x14ac:dyDescent="0.25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3.2" x14ac:dyDescent="0.25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3.2" x14ac:dyDescent="0.25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3.2" x14ac:dyDescent="0.25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3.2" x14ac:dyDescent="0.25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3.2" x14ac:dyDescent="0.25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3.2" x14ac:dyDescent="0.25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3.2" x14ac:dyDescent="0.25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3.2" x14ac:dyDescent="0.25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3.2" x14ac:dyDescent="0.25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3.2" x14ac:dyDescent="0.25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3.2" x14ac:dyDescent="0.25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3.2" x14ac:dyDescent="0.25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3.2" x14ac:dyDescent="0.25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3.2" x14ac:dyDescent="0.25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3.2" x14ac:dyDescent="0.25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3.2" x14ac:dyDescent="0.25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3.2" x14ac:dyDescent="0.25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3.2" x14ac:dyDescent="0.25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3.2" x14ac:dyDescent="0.25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3.2" x14ac:dyDescent="0.25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3.2" x14ac:dyDescent="0.25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3.2" x14ac:dyDescent="0.25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3.2" x14ac:dyDescent="0.25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3.2" x14ac:dyDescent="0.25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3.2" x14ac:dyDescent="0.25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3.2" x14ac:dyDescent="0.25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3.2" x14ac:dyDescent="0.25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3.2" x14ac:dyDescent="0.25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3.2" x14ac:dyDescent="0.25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3.2" x14ac:dyDescent="0.25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3.2" x14ac:dyDescent="0.25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3.2" x14ac:dyDescent="0.25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3.2" x14ac:dyDescent="0.25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3.2" x14ac:dyDescent="0.25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3.2" x14ac:dyDescent="0.25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3.2" x14ac:dyDescent="0.25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3.2" x14ac:dyDescent="0.25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3.2" x14ac:dyDescent="0.25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3.2" x14ac:dyDescent="0.25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3.2" x14ac:dyDescent="0.25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3.2" x14ac:dyDescent="0.25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3.2" x14ac:dyDescent="0.25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3.2" x14ac:dyDescent="0.25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3.2" x14ac:dyDescent="0.25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3.2" x14ac:dyDescent="0.25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3.2" x14ac:dyDescent="0.25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3.2" x14ac:dyDescent="0.25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3.2" x14ac:dyDescent="0.25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3.2" x14ac:dyDescent="0.25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3.2" x14ac:dyDescent="0.25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3.2" x14ac:dyDescent="0.25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3.2" x14ac:dyDescent="0.25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3.2" x14ac:dyDescent="0.25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3.2" x14ac:dyDescent="0.25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3.2" x14ac:dyDescent="0.25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3.2" x14ac:dyDescent="0.25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3.2" x14ac:dyDescent="0.25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3.2" x14ac:dyDescent="0.25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3.2" x14ac:dyDescent="0.25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3.2" x14ac:dyDescent="0.25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3.2" x14ac:dyDescent="0.25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3.2" x14ac:dyDescent="0.25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3.2" x14ac:dyDescent="0.25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3.2" x14ac:dyDescent="0.25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3.2" x14ac:dyDescent="0.25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3.2" x14ac:dyDescent="0.25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3.2" x14ac:dyDescent="0.25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3.2" x14ac:dyDescent="0.25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3.2" x14ac:dyDescent="0.25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3.2" x14ac:dyDescent="0.25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3.2" x14ac:dyDescent="0.25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3.2" x14ac:dyDescent="0.25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3.2" x14ac:dyDescent="0.25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3.2" x14ac:dyDescent="0.25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3.2" x14ac:dyDescent="0.25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3.2" x14ac:dyDescent="0.25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3.2" x14ac:dyDescent="0.25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3.2" x14ac:dyDescent="0.25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3.2" x14ac:dyDescent="0.25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3.2" x14ac:dyDescent="0.25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3.2" x14ac:dyDescent="0.25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3.2" x14ac:dyDescent="0.25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3.2" x14ac:dyDescent="0.25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3.2" x14ac:dyDescent="0.25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3.2" x14ac:dyDescent="0.25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3.2" x14ac:dyDescent="0.25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3.2" x14ac:dyDescent="0.25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3.2" x14ac:dyDescent="0.25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3.2" x14ac:dyDescent="0.25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3.2" x14ac:dyDescent="0.25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3.2" x14ac:dyDescent="0.25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3.2" x14ac:dyDescent="0.25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3.2" x14ac:dyDescent="0.25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3.2" x14ac:dyDescent="0.25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3.2" x14ac:dyDescent="0.25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3.2" x14ac:dyDescent="0.25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3.2" x14ac:dyDescent="0.25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3.2" x14ac:dyDescent="0.25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3.2" x14ac:dyDescent="0.25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3.2" x14ac:dyDescent="0.25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3.2" x14ac:dyDescent="0.25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3.2" x14ac:dyDescent="0.25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3.2" x14ac:dyDescent="0.25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3.2" x14ac:dyDescent="0.25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3.2" x14ac:dyDescent="0.25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3.2" x14ac:dyDescent="0.25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3.2" x14ac:dyDescent="0.25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3.2" x14ac:dyDescent="0.25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3.2" x14ac:dyDescent="0.25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3.2" x14ac:dyDescent="0.25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3.2" x14ac:dyDescent="0.25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3.2" x14ac:dyDescent="0.25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3.2" x14ac:dyDescent="0.25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3.2" x14ac:dyDescent="0.25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3.2" x14ac:dyDescent="0.25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3.2" x14ac:dyDescent="0.25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3.2" x14ac:dyDescent="0.25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3.2" x14ac:dyDescent="0.25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3.2" x14ac:dyDescent="0.25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3.2" x14ac:dyDescent="0.25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3.2" x14ac:dyDescent="0.25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3.2" x14ac:dyDescent="0.25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3.2" x14ac:dyDescent="0.25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3.2" x14ac:dyDescent="0.25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3.2" x14ac:dyDescent="0.25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3.2" x14ac:dyDescent="0.25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3.2" x14ac:dyDescent="0.25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3.2" x14ac:dyDescent="0.25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3.2" x14ac:dyDescent="0.25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3.2" x14ac:dyDescent="0.25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3.2" x14ac:dyDescent="0.25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3.2" x14ac:dyDescent="0.25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3.2" x14ac:dyDescent="0.25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3.2" x14ac:dyDescent="0.25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3.2" x14ac:dyDescent="0.25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3.2" x14ac:dyDescent="0.25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3.2" x14ac:dyDescent="0.25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3.2" x14ac:dyDescent="0.25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3.2" x14ac:dyDescent="0.25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3.2" x14ac:dyDescent="0.25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3.2" x14ac:dyDescent="0.25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3.2" x14ac:dyDescent="0.25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3.2" x14ac:dyDescent="0.25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3.2" x14ac:dyDescent="0.25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3.2" x14ac:dyDescent="0.25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3.2" x14ac:dyDescent="0.25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3.2" x14ac:dyDescent="0.25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3.2" x14ac:dyDescent="0.25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3.2" x14ac:dyDescent="0.25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3.2" x14ac:dyDescent="0.25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3.2" x14ac:dyDescent="0.25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3.2" x14ac:dyDescent="0.25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3.2" x14ac:dyDescent="0.25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3.2" x14ac:dyDescent="0.25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3.2" x14ac:dyDescent="0.25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3.2" x14ac:dyDescent="0.25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3.2" x14ac:dyDescent="0.25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3.2" x14ac:dyDescent="0.25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3.2" x14ac:dyDescent="0.25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3.2" x14ac:dyDescent="0.25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3.2" x14ac:dyDescent="0.25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3.2" x14ac:dyDescent="0.25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3.2" x14ac:dyDescent="0.25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3.2" x14ac:dyDescent="0.25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3.2" x14ac:dyDescent="0.25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3.2" x14ac:dyDescent="0.25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3.2" x14ac:dyDescent="0.25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3.2" x14ac:dyDescent="0.25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3.2" x14ac:dyDescent="0.25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3.2" x14ac:dyDescent="0.25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3.2" x14ac:dyDescent="0.25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3.2" x14ac:dyDescent="0.25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3.2" x14ac:dyDescent="0.25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3.2" x14ac:dyDescent="0.25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3.2" x14ac:dyDescent="0.25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3.2" x14ac:dyDescent="0.25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3.2" x14ac:dyDescent="0.25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3.2" x14ac:dyDescent="0.25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3.2" x14ac:dyDescent="0.25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3.2" x14ac:dyDescent="0.25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3.2" x14ac:dyDescent="0.25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3.2" x14ac:dyDescent="0.25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3.2" x14ac:dyDescent="0.25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3.2" x14ac:dyDescent="0.25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3.2" x14ac:dyDescent="0.25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3.2" x14ac:dyDescent="0.25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3.2" x14ac:dyDescent="0.25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3.2" x14ac:dyDescent="0.25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3.2" x14ac:dyDescent="0.25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3.2" x14ac:dyDescent="0.25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3.2" x14ac:dyDescent="0.25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3.2" x14ac:dyDescent="0.25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3.2" x14ac:dyDescent="0.25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3.2" x14ac:dyDescent="0.25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3.2" x14ac:dyDescent="0.25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3.2" x14ac:dyDescent="0.25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3.2" x14ac:dyDescent="0.25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3.2" x14ac:dyDescent="0.25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3.2" x14ac:dyDescent="0.25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3.2" x14ac:dyDescent="0.25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3.2" x14ac:dyDescent="0.25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3.2" x14ac:dyDescent="0.25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3.2" x14ac:dyDescent="0.25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3.2" x14ac:dyDescent="0.25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3.2" x14ac:dyDescent="0.25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3.2" x14ac:dyDescent="0.25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3.2" x14ac:dyDescent="0.25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3.2" x14ac:dyDescent="0.25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3.2" x14ac:dyDescent="0.25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3.2" x14ac:dyDescent="0.25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3.2" x14ac:dyDescent="0.25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3.2" x14ac:dyDescent="0.25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3.2" x14ac:dyDescent="0.25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3.2" x14ac:dyDescent="0.25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3.2" x14ac:dyDescent="0.25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3.2" x14ac:dyDescent="0.25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3.2" x14ac:dyDescent="0.25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3.2" x14ac:dyDescent="0.25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3.2" x14ac:dyDescent="0.25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3.2" x14ac:dyDescent="0.25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3.2" x14ac:dyDescent="0.25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3.2" x14ac:dyDescent="0.25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3.2" x14ac:dyDescent="0.25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3.2" x14ac:dyDescent="0.25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3.2" x14ac:dyDescent="0.25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3.2" x14ac:dyDescent="0.25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3.2" x14ac:dyDescent="0.25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3.2" x14ac:dyDescent="0.25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3.2" x14ac:dyDescent="0.25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3.2" x14ac:dyDescent="0.25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3.2" x14ac:dyDescent="0.25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3.2" x14ac:dyDescent="0.25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3.2" x14ac:dyDescent="0.25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3.2" x14ac:dyDescent="0.25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3.2" x14ac:dyDescent="0.25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3.2" x14ac:dyDescent="0.25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3.2" x14ac:dyDescent="0.25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3.2" x14ac:dyDescent="0.25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3.2" x14ac:dyDescent="0.25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3.2" x14ac:dyDescent="0.25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3.2" x14ac:dyDescent="0.25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3.2" x14ac:dyDescent="0.25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3.2" x14ac:dyDescent="0.25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3.2" x14ac:dyDescent="0.25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3.2" x14ac:dyDescent="0.25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3.2" x14ac:dyDescent="0.25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3.2" x14ac:dyDescent="0.25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3.2" x14ac:dyDescent="0.25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3.2" x14ac:dyDescent="0.25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3.2" x14ac:dyDescent="0.25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3.2" x14ac:dyDescent="0.25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3.2" x14ac:dyDescent="0.25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3.2" x14ac:dyDescent="0.25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3.2" x14ac:dyDescent="0.25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3.2" x14ac:dyDescent="0.25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3.2" x14ac:dyDescent="0.25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3.2" x14ac:dyDescent="0.25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3.2" x14ac:dyDescent="0.25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3.2" x14ac:dyDescent="0.25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3.2" x14ac:dyDescent="0.25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3.2" x14ac:dyDescent="0.25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3.2" x14ac:dyDescent="0.25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3.2" x14ac:dyDescent="0.25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3.2" x14ac:dyDescent="0.25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3.2" x14ac:dyDescent="0.25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3.2" x14ac:dyDescent="0.25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3.2" x14ac:dyDescent="0.25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3.2" x14ac:dyDescent="0.25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3.2" x14ac:dyDescent="0.25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3.2" x14ac:dyDescent="0.25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3.2" x14ac:dyDescent="0.25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3.2" x14ac:dyDescent="0.25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3.2" x14ac:dyDescent="0.25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3.2" x14ac:dyDescent="0.25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3.2" x14ac:dyDescent="0.25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3.2" x14ac:dyDescent="0.25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3.2" x14ac:dyDescent="0.25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3.2" x14ac:dyDescent="0.25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3.2" x14ac:dyDescent="0.25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3.2" x14ac:dyDescent="0.25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3.2" x14ac:dyDescent="0.25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3.2" x14ac:dyDescent="0.25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3.2" x14ac:dyDescent="0.25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3.2" x14ac:dyDescent="0.25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3.2" x14ac:dyDescent="0.25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3.2" x14ac:dyDescent="0.25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3.2" x14ac:dyDescent="0.25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3.2" x14ac:dyDescent="0.25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3.2" x14ac:dyDescent="0.25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3.2" x14ac:dyDescent="0.25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3.2" x14ac:dyDescent="0.25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3.2" x14ac:dyDescent="0.25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3.2" x14ac:dyDescent="0.25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3.2" x14ac:dyDescent="0.25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3.2" x14ac:dyDescent="0.25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3.2" x14ac:dyDescent="0.25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3.2" x14ac:dyDescent="0.25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3.2" x14ac:dyDescent="0.25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3.2" x14ac:dyDescent="0.25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3.2" x14ac:dyDescent="0.25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3.2" x14ac:dyDescent="0.25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3.2" x14ac:dyDescent="0.25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3.2" x14ac:dyDescent="0.25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3.2" x14ac:dyDescent="0.25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3.2" x14ac:dyDescent="0.25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3.2" x14ac:dyDescent="0.25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3.2" x14ac:dyDescent="0.25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3.2" x14ac:dyDescent="0.25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3.2" x14ac:dyDescent="0.25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3.2" x14ac:dyDescent="0.25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3.2" x14ac:dyDescent="0.25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3.2" x14ac:dyDescent="0.25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3.2" x14ac:dyDescent="0.25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3.2" x14ac:dyDescent="0.25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3.2" x14ac:dyDescent="0.25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3.2" x14ac:dyDescent="0.25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3.2" x14ac:dyDescent="0.25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3.2" x14ac:dyDescent="0.25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3.2" x14ac:dyDescent="0.25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3.2" x14ac:dyDescent="0.25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3.2" x14ac:dyDescent="0.25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3.2" x14ac:dyDescent="0.25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3.2" x14ac:dyDescent="0.25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3.2" x14ac:dyDescent="0.25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3.2" x14ac:dyDescent="0.25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3.2" x14ac:dyDescent="0.25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3.2" x14ac:dyDescent="0.25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3.2" x14ac:dyDescent="0.25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3.2" x14ac:dyDescent="0.25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3.2" x14ac:dyDescent="0.25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3.2" x14ac:dyDescent="0.25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3.2" x14ac:dyDescent="0.25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3.2" x14ac:dyDescent="0.25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3.2" x14ac:dyDescent="0.25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3.2" x14ac:dyDescent="0.25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3.2" x14ac:dyDescent="0.25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3.2" x14ac:dyDescent="0.25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3.2" x14ac:dyDescent="0.25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3.2" x14ac:dyDescent="0.25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3.2" x14ac:dyDescent="0.25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3.2" x14ac:dyDescent="0.25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3.2" x14ac:dyDescent="0.25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3.2" x14ac:dyDescent="0.25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3.2" x14ac:dyDescent="0.25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3.2" x14ac:dyDescent="0.25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3.2" x14ac:dyDescent="0.25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3.2" x14ac:dyDescent="0.25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3.2" x14ac:dyDescent="0.25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3.2" x14ac:dyDescent="0.25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3.2" x14ac:dyDescent="0.25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3.2" x14ac:dyDescent="0.25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3.2" x14ac:dyDescent="0.25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3.2" x14ac:dyDescent="0.25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3.2" x14ac:dyDescent="0.25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3.2" x14ac:dyDescent="0.25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3.2" x14ac:dyDescent="0.25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3.2" x14ac:dyDescent="0.25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3.2" x14ac:dyDescent="0.25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3.2" x14ac:dyDescent="0.25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3.2" x14ac:dyDescent="0.25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3.2" x14ac:dyDescent="0.25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3.2" x14ac:dyDescent="0.25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3.2" x14ac:dyDescent="0.25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3.2" x14ac:dyDescent="0.25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3.2" x14ac:dyDescent="0.25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3.2" x14ac:dyDescent="0.25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3.2" x14ac:dyDescent="0.25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3.2" x14ac:dyDescent="0.25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3.2" x14ac:dyDescent="0.25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3.2" x14ac:dyDescent="0.25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3.2" x14ac:dyDescent="0.25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3.2" x14ac:dyDescent="0.25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3.2" x14ac:dyDescent="0.25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3.2" x14ac:dyDescent="0.25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3.2" x14ac:dyDescent="0.25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3.2" x14ac:dyDescent="0.25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3.2" x14ac:dyDescent="0.25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3.2" x14ac:dyDescent="0.25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3.2" x14ac:dyDescent="0.25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3.2" x14ac:dyDescent="0.25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3.2" x14ac:dyDescent="0.25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3.2" x14ac:dyDescent="0.25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3.2" x14ac:dyDescent="0.25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3.2" x14ac:dyDescent="0.25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3.2" x14ac:dyDescent="0.25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3.2" x14ac:dyDescent="0.25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3.2" x14ac:dyDescent="0.25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3.2" x14ac:dyDescent="0.25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3.2" x14ac:dyDescent="0.25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3.2" x14ac:dyDescent="0.25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3.2" x14ac:dyDescent="0.25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3.2" x14ac:dyDescent="0.25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3.2" x14ac:dyDescent="0.25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3.2" x14ac:dyDescent="0.25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3.2" x14ac:dyDescent="0.25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3.2" x14ac:dyDescent="0.25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3.2" x14ac:dyDescent="0.25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3.2" x14ac:dyDescent="0.25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3.2" x14ac:dyDescent="0.25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3.2" x14ac:dyDescent="0.25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3.2" x14ac:dyDescent="0.25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3.2" x14ac:dyDescent="0.25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3.2" x14ac:dyDescent="0.25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3.2" x14ac:dyDescent="0.25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3.2" x14ac:dyDescent="0.25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3.2" x14ac:dyDescent="0.25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3.2" x14ac:dyDescent="0.25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3.2" x14ac:dyDescent="0.25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3.2" x14ac:dyDescent="0.25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3.2" x14ac:dyDescent="0.25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3.2" x14ac:dyDescent="0.25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3.2" x14ac:dyDescent="0.25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3.2" x14ac:dyDescent="0.25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3.2" x14ac:dyDescent="0.25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3.2" x14ac:dyDescent="0.25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3.2" x14ac:dyDescent="0.25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3.2" x14ac:dyDescent="0.25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3.2" x14ac:dyDescent="0.25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3.2" x14ac:dyDescent="0.25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3.2" x14ac:dyDescent="0.25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3.2" x14ac:dyDescent="0.25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3.2" x14ac:dyDescent="0.25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3.2" x14ac:dyDescent="0.25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3.2" x14ac:dyDescent="0.25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3.2" x14ac:dyDescent="0.25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3.2" x14ac:dyDescent="0.25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3.2" x14ac:dyDescent="0.25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3.2" x14ac:dyDescent="0.25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3.2" x14ac:dyDescent="0.25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3.2" x14ac:dyDescent="0.25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3.2" x14ac:dyDescent="0.25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3.2" x14ac:dyDescent="0.25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3.2" x14ac:dyDescent="0.25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3.2" x14ac:dyDescent="0.25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3.2" x14ac:dyDescent="0.25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3.2" x14ac:dyDescent="0.25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3.2" x14ac:dyDescent="0.25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3.2" x14ac:dyDescent="0.25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3.2" x14ac:dyDescent="0.25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3.2" x14ac:dyDescent="0.25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3.2" x14ac:dyDescent="0.25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3.2" x14ac:dyDescent="0.25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3.2" x14ac:dyDescent="0.25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3.2" x14ac:dyDescent="0.25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3.2" x14ac:dyDescent="0.25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3.2" x14ac:dyDescent="0.25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3.2" x14ac:dyDescent="0.25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3.2" x14ac:dyDescent="0.25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3.2" x14ac:dyDescent="0.25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3.2" x14ac:dyDescent="0.25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3.2" x14ac:dyDescent="0.25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3.2" x14ac:dyDescent="0.25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3.2" x14ac:dyDescent="0.25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3.2" x14ac:dyDescent="0.25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3.2" x14ac:dyDescent="0.25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3.2" x14ac:dyDescent="0.25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3.2" x14ac:dyDescent="0.25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3.2" x14ac:dyDescent="0.25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3.2" x14ac:dyDescent="0.25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3.2" x14ac:dyDescent="0.25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3.2" x14ac:dyDescent="0.25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3.2" x14ac:dyDescent="0.25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3.2" x14ac:dyDescent="0.25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3.2" x14ac:dyDescent="0.25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3.2" x14ac:dyDescent="0.25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3.2" x14ac:dyDescent="0.25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3.2" x14ac:dyDescent="0.25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3.2" x14ac:dyDescent="0.25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3.2" x14ac:dyDescent="0.25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3.2" x14ac:dyDescent="0.25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3.2" x14ac:dyDescent="0.25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3.2" x14ac:dyDescent="0.25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3.2" x14ac:dyDescent="0.25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3.2" x14ac:dyDescent="0.25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3.2" x14ac:dyDescent="0.25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3.2" x14ac:dyDescent="0.25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3.2" x14ac:dyDescent="0.25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3.2" x14ac:dyDescent="0.25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3.2" x14ac:dyDescent="0.25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3.2" x14ac:dyDescent="0.25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3.2" x14ac:dyDescent="0.25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3.2" x14ac:dyDescent="0.25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3.2" x14ac:dyDescent="0.25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3.2" x14ac:dyDescent="0.25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3.2" x14ac:dyDescent="0.25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3.2" x14ac:dyDescent="0.25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3.2" x14ac:dyDescent="0.25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3.2" x14ac:dyDescent="0.25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3.2" x14ac:dyDescent="0.25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3.2" x14ac:dyDescent="0.25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3.2" x14ac:dyDescent="0.25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3.2" x14ac:dyDescent="0.25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3.2" x14ac:dyDescent="0.25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3.2" x14ac:dyDescent="0.25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3.2" x14ac:dyDescent="0.25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3.2" x14ac:dyDescent="0.25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3.2" x14ac:dyDescent="0.25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3.2" x14ac:dyDescent="0.25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3.2" x14ac:dyDescent="0.25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3.2" x14ac:dyDescent="0.25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3.2" x14ac:dyDescent="0.25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3.2" x14ac:dyDescent="0.25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3.2" x14ac:dyDescent="0.25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3.2" x14ac:dyDescent="0.25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3.2" x14ac:dyDescent="0.25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3.2" x14ac:dyDescent="0.25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3.2" x14ac:dyDescent="0.25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3.2" x14ac:dyDescent="0.25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3.2" x14ac:dyDescent="0.25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3.2" x14ac:dyDescent="0.25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3.2" x14ac:dyDescent="0.25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3.2" x14ac:dyDescent="0.25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3.2" x14ac:dyDescent="0.25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3.2" x14ac:dyDescent="0.25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3.2" x14ac:dyDescent="0.25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3.2" x14ac:dyDescent="0.25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3.2" x14ac:dyDescent="0.25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3.2" x14ac:dyDescent="0.25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3.2" x14ac:dyDescent="0.25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3.2" x14ac:dyDescent="0.25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3.2" x14ac:dyDescent="0.25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3.2" x14ac:dyDescent="0.25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3.2" x14ac:dyDescent="0.25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3.2" x14ac:dyDescent="0.25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3.2" x14ac:dyDescent="0.25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3.2" x14ac:dyDescent="0.25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3.2" x14ac:dyDescent="0.25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3.2" x14ac:dyDescent="0.25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3.2" x14ac:dyDescent="0.25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3.2" x14ac:dyDescent="0.25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3.2" x14ac:dyDescent="0.25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3.2" x14ac:dyDescent="0.25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3.2" x14ac:dyDescent="0.25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3.2" x14ac:dyDescent="0.25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3.2" x14ac:dyDescent="0.25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3.2" x14ac:dyDescent="0.25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3.2" x14ac:dyDescent="0.25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3.2" x14ac:dyDescent="0.25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3.2" x14ac:dyDescent="0.25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3.2" x14ac:dyDescent="0.25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3.2" x14ac:dyDescent="0.25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3.2" x14ac:dyDescent="0.25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3.2" x14ac:dyDescent="0.25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3.2" x14ac:dyDescent="0.25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3.2" x14ac:dyDescent="0.25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3.2" x14ac:dyDescent="0.25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3.2" x14ac:dyDescent="0.25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3.2" x14ac:dyDescent="0.25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3.2" x14ac:dyDescent="0.25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3.2" x14ac:dyDescent="0.25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3.2" x14ac:dyDescent="0.25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3.2" x14ac:dyDescent="0.25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3.2" x14ac:dyDescent="0.25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3.2" x14ac:dyDescent="0.25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3.2" x14ac:dyDescent="0.25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3.2" x14ac:dyDescent="0.25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3.2" x14ac:dyDescent="0.25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3.2" x14ac:dyDescent="0.25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3.2" x14ac:dyDescent="0.25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3.2" x14ac:dyDescent="0.25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3.2" x14ac:dyDescent="0.25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3.2" x14ac:dyDescent="0.25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3.2" x14ac:dyDescent="0.25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3.2" x14ac:dyDescent="0.25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3.2" x14ac:dyDescent="0.25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3.2" x14ac:dyDescent="0.25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3.2" x14ac:dyDescent="0.25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3.2" x14ac:dyDescent="0.25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3.2" x14ac:dyDescent="0.25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3.2" x14ac:dyDescent="0.25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3.2" x14ac:dyDescent="0.25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3.2" x14ac:dyDescent="0.25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3.2" x14ac:dyDescent="0.25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3.2" x14ac:dyDescent="0.25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3.2" x14ac:dyDescent="0.25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3.2" x14ac:dyDescent="0.25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3.2" x14ac:dyDescent="0.25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3.2" x14ac:dyDescent="0.25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3.2" x14ac:dyDescent="0.25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3.2" x14ac:dyDescent="0.25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3.2" x14ac:dyDescent="0.25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3.2" x14ac:dyDescent="0.25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3.2" x14ac:dyDescent="0.25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3.2" x14ac:dyDescent="0.25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3.2" x14ac:dyDescent="0.25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3.2" x14ac:dyDescent="0.25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3.2" x14ac:dyDescent="0.25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3.2" x14ac:dyDescent="0.25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3.2" x14ac:dyDescent="0.25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3.2" x14ac:dyDescent="0.25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3.2" x14ac:dyDescent="0.25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3.2" x14ac:dyDescent="0.25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3.2" x14ac:dyDescent="0.25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3.2" x14ac:dyDescent="0.25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3.2" x14ac:dyDescent="0.25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3.2" x14ac:dyDescent="0.25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3.2" x14ac:dyDescent="0.25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3.2" x14ac:dyDescent="0.25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3.2" x14ac:dyDescent="0.25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3.2" x14ac:dyDescent="0.25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3.2" x14ac:dyDescent="0.25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3.2" x14ac:dyDescent="0.25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3.2" x14ac:dyDescent="0.25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3.2" x14ac:dyDescent="0.25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3.2" x14ac:dyDescent="0.25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3.2" x14ac:dyDescent="0.25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3.2" x14ac:dyDescent="0.25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3.2" x14ac:dyDescent="0.25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3.2" x14ac:dyDescent="0.25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3.2" x14ac:dyDescent="0.25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3.2" x14ac:dyDescent="0.25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3.2" x14ac:dyDescent="0.25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3.2" x14ac:dyDescent="0.25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3.2" x14ac:dyDescent="0.25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3.2" x14ac:dyDescent="0.25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3.2" x14ac:dyDescent="0.25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3.2" x14ac:dyDescent="0.25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3.2" x14ac:dyDescent="0.25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3.2" x14ac:dyDescent="0.25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3.2" x14ac:dyDescent="0.25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3.2" x14ac:dyDescent="0.25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3.2" x14ac:dyDescent="0.25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3.2" x14ac:dyDescent="0.25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3.2" x14ac:dyDescent="0.25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3.2" x14ac:dyDescent="0.25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3.2" x14ac:dyDescent="0.25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3.2" x14ac:dyDescent="0.25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3.2" x14ac:dyDescent="0.25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3.2" x14ac:dyDescent="0.25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3.2" x14ac:dyDescent="0.25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3.2" x14ac:dyDescent="0.25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3.2" x14ac:dyDescent="0.25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3.2" x14ac:dyDescent="0.25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3.2" x14ac:dyDescent="0.25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3.2" x14ac:dyDescent="0.25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3.2" x14ac:dyDescent="0.25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3.2" x14ac:dyDescent="0.25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3.2" x14ac:dyDescent="0.25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3.2" x14ac:dyDescent="0.25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3.2" x14ac:dyDescent="0.25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3.2" x14ac:dyDescent="0.25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3.2" x14ac:dyDescent="0.25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3.2" x14ac:dyDescent="0.25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3.2" x14ac:dyDescent="0.25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3.2" x14ac:dyDescent="0.25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3.2" x14ac:dyDescent="0.25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3.2" x14ac:dyDescent="0.25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3.2" x14ac:dyDescent="0.25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3.2" x14ac:dyDescent="0.25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3.2" x14ac:dyDescent="0.25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3.2" x14ac:dyDescent="0.25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3.2" x14ac:dyDescent="0.25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3.2" x14ac:dyDescent="0.25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3.2" x14ac:dyDescent="0.25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3.2" x14ac:dyDescent="0.25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3.2" x14ac:dyDescent="0.25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3.2" x14ac:dyDescent="0.25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3.2" x14ac:dyDescent="0.25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3.2" x14ac:dyDescent="0.25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3.2" x14ac:dyDescent="0.25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3.2" x14ac:dyDescent="0.25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3.2" x14ac:dyDescent="0.25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3.2" x14ac:dyDescent="0.25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3.2" x14ac:dyDescent="0.25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3.2" x14ac:dyDescent="0.25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3.2" x14ac:dyDescent="0.25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3.2" x14ac:dyDescent="0.25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3.2" x14ac:dyDescent="0.25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3.2" x14ac:dyDescent="0.25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3.2" x14ac:dyDescent="0.25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3.2" x14ac:dyDescent="0.25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3.2" x14ac:dyDescent="0.25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3.2" x14ac:dyDescent="0.25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3.2" x14ac:dyDescent="0.25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3.2" x14ac:dyDescent="0.25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3.2" x14ac:dyDescent="0.25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3.2" x14ac:dyDescent="0.25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3.2" x14ac:dyDescent="0.25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3.2" x14ac:dyDescent="0.25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3.2" x14ac:dyDescent="0.25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3.2" x14ac:dyDescent="0.25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3.2" x14ac:dyDescent="0.25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3.2" x14ac:dyDescent="0.25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3.2" x14ac:dyDescent="0.25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3.2" x14ac:dyDescent="0.25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3.2" x14ac:dyDescent="0.25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3.2" x14ac:dyDescent="0.25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3.2" x14ac:dyDescent="0.25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3.2" x14ac:dyDescent="0.25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3.2" x14ac:dyDescent="0.25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3.2" x14ac:dyDescent="0.25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3.2" x14ac:dyDescent="0.25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3.2" x14ac:dyDescent="0.25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3.2" x14ac:dyDescent="0.25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3.2" x14ac:dyDescent="0.25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3.2" x14ac:dyDescent="0.25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3.2" x14ac:dyDescent="0.25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3.2" x14ac:dyDescent="0.25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3.2" x14ac:dyDescent="0.25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3.2" x14ac:dyDescent="0.25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3.2" x14ac:dyDescent="0.25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3.2" x14ac:dyDescent="0.25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3.2" x14ac:dyDescent="0.25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3.2" x14ac:dyDescent="0.25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3.2" x14ac:dyDescent="0.25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3.2" x14ac:dyDescent="0.25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3.2" x14ac:dyDescent="0.25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3.2" x14ac:dyDescent="0.25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3.2" x14ac:dyDescent="0.25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3.2" x14ac:dyDescent="0.25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3.2" x14ac:dyDescent="0.25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3.2" x14ac:dyDescent="0.25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3.2" x14ac:dyDescent="0.25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3.2" x14ac:dyDescent="0.25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3.2" x14ac:dyDescent="0.25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3.2" x14ac:dyDescent="0.25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3.2" x14ac:dyDescent="0.25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3.2" x14ac:dyDescent="0.25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3.2" x14ac:dyDescent="0.25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3.2" x14ac:dyDescent="0.25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3.2" x14ac:dyDescent="0.25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3.2" x14ac:dyDescent="0.25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3.2" x14ac:dyDescent="0.25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3.2" x14ac:dyDescent="0.25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3.2" x14ac:dyDescent="0.25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3.2" x14ac:dyDescent="0.25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3.2" x14ac:dyDescent="0.25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3.2" x14ac:dyDescent="0.25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3.2" x14ac:dyDescent="0.25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3.2" x14ac:dyDescent="0.25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3.2" x14ac:dyDescent="0.25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3.2" x14ac:dyDescent="0.25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3.2" x14ac:dyDescent="0.25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3.2" x14ac:dyDescent="0.25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3.2" x14ac:dyDescent="0.25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3.2" x14ac:dyDescent="0.25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3.2" x14ac:dyDescent="0.25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3.2" x14ac:dyDescent="0.25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3.2" x14ac:dyDescent="0.25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3.2" x14ac:dyDescent="0.25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3.2" x14ac:dyDescent="0.25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3.2" x14ac:dyDescent="0.25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3.2" x14ac:dyDescent="0.25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3.2" x14ac:dyDescent="0.25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3.2" x14ac:dyDescent="0.25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3.2" x14ac:dyDescent="0.25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3.2" x14ac:dyDescent="0.25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3.2" x14ac:dyDescent="0.25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3.2" x14ac:dyDescent="0.25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3.2" x14ac:dyDescent="0.25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3.2" x14ac:dyDescent="0.25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3.2" x14ac:dyDescent="0.25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3.2" x14ac:dyDescent="0.25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3.2" x14ac:dyDescent="0.25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3.2" x14ac:dyDescent="0.25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3.2" x14ac:dyDescent="0.25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3.2" x14ac:dyDescent="0.25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3.2" x14ac:dyDescent="0.25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3.2" x14ac:dyDescent="0.25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3.2" x14ac:dyDescent="0.25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3.2" x14ac:dyDescent="0.25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3.2" x14ac:dyDescent="0.25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3.2" x14ac:dyDescent="0.25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3.2" x14ac:dyDescent="0.25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3.2" x14ac:dyDescent="0.25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3.2" x14ac:dyDescent="0.25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3.2" x14ac:dyDescent="0.25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3.2" x14ac:dyDescent="0.25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3.2" x14ac:dyDescent="0.25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3.2" x14ac:dyDescent="0.25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3.2" x14ac:dyDescent="0.25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3.2" x14ac:dyDescent="0.25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3.2" x14ac:dyDescent="0.25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3.2" x14ac:dyDescent="0.25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3.2" x14ac:dyDescent="0.25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3.2" x14ac:dyDescent="0.25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3.2" x14ac:dyDescent="0.25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3.2" x14ac:dyDescent="0.25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3.2" x14ac:dyDescent="0.25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3.2" x14ac:dyDescent="0.25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3.2" x14ac:dyDescent="0.25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3.2" x14ac:dyDescent="0.25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3.2" x14ac:dyDescent="0.25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3.2" x14ac:dyDescent="0.25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3.2" x14ac:dyDescent="0.25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3.2" x14ac:dyDescent="0.25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3.2" x14ac:dyDescent="0.25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3.2" x14ac:dyDescent="0.25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3.2" x14ac:dyDescent="0.25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3.2" x14ac:dyDescent="0.25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3.2" x14ac:dyDescent="0.25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3.2" x14ac:dyDescent="0.25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3.2" x14ac:dyDescent="0.25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3.2" x14ac:dyDescent="0.25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3.2" x14ac:dyDescent="0.25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3.2" x14ac:dyDescent="0.25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3.2" x14ac:dyDescent="0.25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3.2" x14ac:dyDescent="0.25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3.2" x14ac:dyDescent="0.25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3.2" x14ac:dyDescent="0.25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3.2" x14ac:dyDescent="0.25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3.2" x14ac:dyDescent="0.25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3.2" x14ac:dyDescent="0.25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3.2" x14ac:dyDescent="0.25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3.2" x14ac:dyDescent="0.25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3.2" x14ac:dyDescent="0.25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3.2" x14ac:dyDescent="0.25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3.2" x14ac:dyDescent="0.25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3.2" x14ac:dyDescent="0.25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3.2" x14ac:dyDescent="0.25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3.2" x14ac:dyDescent="0.25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3.2" x14ac:dyDescent="0.25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3.2" x14ac:dyDescent="0.25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3.2" x14ac:dyDescent="0.25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3.2" x14ac:dyDescent="0.25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3.2" x14ac:dyDescent="0.25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3.2" x14ac:dyDescent="0.25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3.2" x14ac:dyDescent="0.25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3.2" x14ac:dyDescent="0.25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3.2" x14ac:dyDescent="0.25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3.2" x14ac:dyDescent="0.25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3.2" x14ac:dyDescent="0.25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3.2" x14ac:dyDescent="0.25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3.2" x14ac:dyDescent="0.25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3.2" x14ac:dyDescent="0.25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3.2" x14ac:dyDescent="0.25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3.2" x14ac:dyDescent="0.25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3.2" x14ac:dyDescent="0.25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3.2" x14ac:dyDescent="0.25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3.2" x14ac:dyDescent="0.25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3.2" x14ac:dyDescent="0.25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3.2" x14ac:dyDescent="0.25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3.2" x14ac:dyDescent="0.25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3.2" x14ac:dyDescent="0.25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3.2" x14ac:dyDescent="0.25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3.2" x14ac:dyDescent="0.25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3.2" x14ac:dyDescent="0.25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3.2" x14ac:dyDescent="0.25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3.2" x14ac:dyDescent="0.25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3.2" x14ac:dyDescent="0.25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3.2" x14ac:dyDescent="0.25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3.2" x14ac:dyDescent="0.25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3.2" x14ac:dyDescent="0.25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3.2" x14ac:dyDescent="0.25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3.2" x14ac:dyDescent="0.25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3.2" x14ac:dyDescent="0.25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3.2" x14ac:dyDescent="0.25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3.2" x14ac:dyDescent="0.25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3.2" x14ac:dyDescent="0.25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3.2" x14ac:dyDescent="0.25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3.2" x14ac:dyDescent="0.25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3.2" x14ac:dyDescent="0.25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3.2" x14ac:dyDescent="0.25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3.2" x14ac:dyDescent="0.25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3.2" x14ac:dyDescent="0.25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3.2" x14ac:dyDescent="0.25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3.2" x14ac:dyDescent="0.25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3.2" x14ac:dyDescent="0.25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3.2" x14ac:dyDescent="0.25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3.2" x14ac:dyDescent="0.25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3.2" x14ac:dyDescent="0.25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3.2" x14ac:dyDescent="0.25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3.2" x14ac:dyDescent="0.25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3.2" x14ac:dyDescent="0.25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3.2" x14ac:dyDescent="0.25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3.2" x14ac:dyDescent="0.25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3.2" x14ac:dyDescent="0.25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3.2" x14ac:dyDescent="0.25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3.2" x14ac:dyDescent="0.25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3.2" x14ac:dyDescent="0.25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3.2" x14ac:dyDescent="0.25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3.2" x14ac:dyDescent="0.25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3.2" x14ac:dyDescent="0.25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3.2" x14ac:dyDescent="0.25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3.2" x14ac:dyDescent="0.25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3.2" x14ac:dyDescent="0.25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3.2" x14ac:dyDescent="0.25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3.2" x14ac:dyDescent="0.25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3.2" x14ac:dyDescent="0.25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3.2" x14ac:dyDescent="0.25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3.2" x14ac:dyDescent="0.25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3.2" x14ac:dyDescent="0.25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3.2" x14ac:dyDescent="0.25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3.2" x14ac:dyDescent="0.25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3.2" x14ac:dyDescent="0.25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3.2" x14ac:dyDescent="0.25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3.2" x14ac:dyDescent="0.25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3.2" x14ac:dyDescent="0.25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3.2" x14ac:dyDescent="0.25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3.2" x14ac:dyDescent="0.25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3.2" x14ac:dyDescent="0.25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3.2" x14ac:dyDescent="0.25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3.2" x14ac:dyDescent="0.25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3.2" x14ac:dyDescent="0.25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3.2" x14ac:dyDescent="0.25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3.2" x14ac:dyDescent="0.25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3.2" x14ac:dyDescent="0.25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3.2" x14ac:dyDescent="0.25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3.2" x14ac:dyDescent="0.25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3.2" x14ac:dyDescent="0.25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3.2" x14ac:dyDescent="0.25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3.2" x14ac:dyDescent="0.25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3.2" x14ac:dyDescent="0.25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3.2" x14ac:dyDescent="0.25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3.2" x14ac:dyDescent="0.25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3.2" x14ac:dyDescent="0.25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3.2" x14ac:dyDescent="0.25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3.2" x14ac:dyDescent="0.25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3.2" x14ac:dyDescent="0.25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3.2" x14ac:dyDescent="0.25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3.2" x14ac:dyDescent="0.25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3.2" x14ac:dyDescent="0.25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3.2" x14ac:dyDescent="0.25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3.2" x14ac:dyDescent="0.25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3.2" x14ac:dyDescent="0.25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3.2" x14ac:dyDescent="0.25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3.2" x14ac:dyDescent="0.25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3.2" x14ac:dyDescent="0.25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3.2" x14ac:dyDescent="0.25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3.2" x14ac:dyDescent="0.25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3.2" x14ac:dyDescent="0.25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3.2" x14ac:dyDescent="0.25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3.2" x14ac:dyDescent="0.25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3.2" x14ac:dyDescent="0.25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3.2" x14ac:dyDescent="0.25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3.2" x14ac:dyDescent="0.25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3.2" x14ac:dyDescent="0.25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3.2" x14ac:dyDescent="0.25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3.2" x14ac:dyDescent="0.25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3.2" x14ac:dyDescent="0.25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3.2" x14ac:dyDescent="0.25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3.2" x14ac:dyDescent="0.25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3.2" x14ac:dyDescent="0.25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3.2" x14ac:dyDescent="0.25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3.2" x14ac:dyDescent="0.25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3.2" x14ac:dyDescent="0.25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3.2" x14ac:dyDescent="0.25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3.2" x14ac:dyDescent="0.25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3.2" x14ac:dyDescent="0.25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3.2" x14ac:dyDescent="0.25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3.2" x14ac:dyDescent="0.25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3.2" x14ac:dyDescent="0.25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3.2" x14ac:dyDescent="0.25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3.2" x14ac:dyDescent="0.25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3.2" x14ac:dyDescent="0.25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3.2" x14ac:dyDescent="0.25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3.2" x14ac:dyDescent="0.25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3.2" x14ac:dyDescent="0.25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3.2" x14ac:dyDescent="0.25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3.2" x14ac:dyDescent="0.25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3.2" x14ac:dyDescent="0.25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3.2" x14ac:dyDescent="0.25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3.2" x14ac:dyDescent="0.25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3.2" x14ac:dyDescent="0.25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3.2" x14ac:dyDescent="0.25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3.2" x14ac:dyDescent="0.25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3.2" x14ac:dyDescent="0.25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3.2" x14ac:dyDescent="0.25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3.2" x14ac:dyDescent="0.25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3.2" x14ac:dyDescent="0.25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3.2" x14ac:dyDescent="0.25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3.2" x14ac:dyDescent="0.25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3.2" x14ac:dyDescent="0.25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3.2" x14ac:dyDescent="0.25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3.2" x14ac:dyDescent="0.25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3.2" x14ac:dyDescent="0.25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3.2" x14ac:dyDescent="0.25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3.2" x14ac:dyDescent="0.25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3.2" x14ac:dyDescent="0.25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3.2" x14ac:dyDescent="0.25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3.2" x14ac:dyDescent="0.25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3.2" x14ac:dyDescent="0.25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3.2" x14ac:dyDescent="0.25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3.2" x14ac:dyDescent="0.25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3.2" x14ac:dyDescent="0.25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3.2" x14ac:dyDescent="0.25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3.2" x14ac:dyDescent="0.25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3.2" x14ac:dyDescent="0.25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3.2" x14ac:dyDescent="0.25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3.2" x14ac:dyDescent="0.25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3.2" x14ac:dyDescent="0.25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3.2" x14ac:dyDescent="0.25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3.2" x14ac:dyDescent="0.25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3.2" x14ac:dyDescent="0.25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3.2" x14ac:dyDescent="0.25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3.2" x14ac:dyDescent="0.25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3.2" x14ac:dyDescent="0.25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3.2" x14ac:dyDescent="0.25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3.2" x14ac:dyDescent="0.25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3.2" x14ac:dyDescent="0.25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3.2" x14ac:dyDescent="0.25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3.2" x14ac:dyDescent="0.25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3.2" x14ac:dyDescent="0.25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3.2" x14ac:dyDescent="0.25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3.2" x14ac:dyDescent="0.25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3.2" x14ac:dyDescent="0.25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3.2" x14ac:dyDescent="0.25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3.2" x14ac:dyDescent="0.25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3.2" x14ac:dyDescent="0.25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3.2" x14ac:dyDescent="0.25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3.2" x14ac:dyDescent="0.25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3.2" x14ac:dyDescent="0.25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3.2" x14ac:dyDescent="0.25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3.2" x14ac:dyDescent="0.25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3.2" x14ac:dyDescent="0.25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3.2" x14ac:dyDescent="0.25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3.2" x14ac:dyDescent="0.25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3.2" x14ac:dyDescent="0.25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3.2" x14ac:dyDescent="0.25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3.2" x14ac:dyDescent="0.25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3.2" x14ac:dyDescent="0.25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3.2" x14ac:dyDescent="0.25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3.2" x14ac:dyDescent="0.25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3.2" x14ac:dyDescent="0.25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3.2" x14ac:dyDescent="0.25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3.2" x14ac:dyDescent="0.25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3.2" x14ac:dyDescent="0.25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3.2" x14ac:dyDescent="0.25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3.2" x14ac:dyDescent="0.25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3.2" x14ac:dyDescent="0.25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3.2" x14ac:dyDescent="0.25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3.2" x14ac:dyDescent="0.25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3.2" x14ac:dyDescent="0.25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3.2" x14ac:dyDescent="0.25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3.2" x14ac:dyDescent="0.25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3.2" x14ac:dyDescent="0.25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3.2" x14ac:dyDescent="0.25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3.2" x14ac:dyDescent="0.25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3.2" x14ac:dyDescent="0.25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3.2" x14ac:dyDescent="0.25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3.2" x14ac:dyDescent="0.25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3.2" x14ac:dyDescent="0.25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3.2" x14ac:dyDescent="0.25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3.2" x14ac:dyDescent="0.25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3.2" x14ac:dyDescent="0.25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3.2" x14ac:dyDescent="0.25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3.2" x14ac:dyDescent="0.25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3.2" x14ac:dyDescent="0.25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3.2" x14ac:dyDescent="0.25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3.2" x14ac:dyDescent="0.25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3.2" x14ac:dyDescent="0.25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3.2" x14ac:dyDescent="0.25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3.2" x14ac:dyDescent="0.25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3.2" x14ac:dyDescent="0.25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3.2" x14ac:dyDescent="0.25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3.2" x14ac:dyDescent="0.25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3.2" x14ac:dyDescent="0.25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3.2" x14ac:dyDescent="0.25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3.2" x14ac:dyDescent="0.25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3.2" x14ac:dyDescent="0.25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3.2" x14ac:dyDescent="0.25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3.2" x14ac:dyDescent="0.25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3.2" x14ac:dyDescent="0.25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3.2" x14ac:dyDescent="0.25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3.2" x14ac:dyDescent="0.25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3.2" x14ac:dyDescent="0.25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3.2" x14ac:dyDescent="0.25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3.2" x14ac:dyDescent="0.25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3.2" x14ac:dyDescent="0.25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3.2" x14ac:dyDescent="0.25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3.2" x14ac:dyDescent="0.25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3.2" x14ac:dyDescent="0.25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3.2" x14ac:dyDescent="0.25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3.2" x14ac:dyDescent="0.25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3.2" x14ac:dyDescent="0.25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3.2" x14ac:dyDescent="0.25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3.2" x14ac:dyDescent="0.25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3.2" x14ac:dyDescent="0.25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3.2" x14ac:dyDescent="0.25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3.2" x14ac:dyDescent="0.25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3.2" x14ac:dyDescent="0.25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3.2" x14ac:dyDescent="0.25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3.2" x14ac:dyDescent="0.25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3.2" x14ac:dyDescent="0.25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3.2" x14ac:dyDescent="0.25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3.2" x14ac:dyDescent="0.25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3.2" x14ac:dyDescent="0.25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3.2" x14ac:dyDescent="0.25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3.2" x14ac:dyDescent="0.25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3.2" x14ac:dyDescent="0.25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3.2" x14ac:dyDescent="0.25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3.2" x14ac:dyDescent="0.25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3.2" x14ac:dyDescent="0.25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3.2" x14ac:dyDescent="0.25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3.2" x14ac:dyDescent="0.25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3.2" x14ac:dyDescent="0.25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3.2" x14ac:dyDescent="0.25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3.2" x14ac:dyDescent="0.25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3.2" x14ac:dyDescent="0.25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3.2" x14ac:dyDescent="0.25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3.2" x14ac:dyDescent="0.25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3.2" x14ac:dyDescent="0.25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3.2" x14ac:dyDescent="0.25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3.2" x14ac:dyDescent="0.25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3.2" x14ac:dyDescent="0.25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3.2" x14ac:dyDescent="0.25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3.2" x14ac:dyDescent="0.25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3.2" x14ac:dyDescent="0.25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3.2" x14ac:dyDescent="0.25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3.2" x14ac:dyDescent="0.25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3.2" x14ac:dyDescent="0.25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3.2" x14ac:dyDescent="0.25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3.2" x14ac:dyDescent="0.25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3.2" x14ac:dyDescent="0.25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3.2" x14ac:dyDescent="0.25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3.2" x14ac:dyDescent="0.25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3.2" x14ac:dyDescent="0.25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3.2" x14ac:dyDescent="0.25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3.2" x14ac:dyDescent="0.25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3.2" x14ac:dyDescent="0.25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3.2" x14ac:dyDescent="0.25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3.2" x14ac:dyDescent="0.25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3.2" x14ac:dyDescent="0.25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3.2" x14ac:dyDescent="0.25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3.2" x14ac:dyDescent="0.25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3.2" x14ac:dyDescent="0.25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3.2" x14ac:dyDescent="0.25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3.2" x14ac:dyDescent="0.25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3.2" x14ac:dyDescent="0.25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3.2" x14ac:dyDescent="0.25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3.2" x14ac:dyDescent="0.25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3.2" x14ac:dyDescent="0.25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3.2" x14ac:dyDescent="0.25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3.2" x14ac:dyDescent="0.25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3.2" x14ac:dyDescent="0.25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3.2" x14ac:dyDescent="0.25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3.2" x14ac:dyDescent="0.25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3.2" x14ac:dyDescent="0.25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3.2" x14ac:dyDescent="0.25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3.2" x14ac:dyDescent="0.25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3.2" x14ac:dyDescent="0.25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3.2" x14ac:dyDescent="0.25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3.2" x14ac:dyDescent="0.25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3.2" x14ac:dyDescent="0.25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3.2" x14ac:dyDescent="0.25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3.2" x14ac:dyDescent="0.25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3.2" x14ac:dyDescent="0.25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3.2" x14ac:dyDescent="0.25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3.2" x14ac:dyDescent="0.25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3.2" x14ac:dyDescent="0.25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3.2" x14ac:dyDescent="0.25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3.2" x14ac:dyDescent="0.25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3.2" x14ac:dyDescent="0.25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3.2" x14ac:dyDescent="0.25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3.2" x14ac:dyDescent="0.25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3.2" x14ac:dyDescent="0.25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3.2" x14ac:dyDescent="0.25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3.2" x14ac:dyDescent="0.25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3.2" x14ac:dyDescent="0.25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3.2" x14ac:dyDescent="0.25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3.2" x14ac:dyDescent="0.25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3.2" x14ac:dyDescent="0.25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3.2" x14ac:dyDescent="0.25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3.2" x14ac:dyDescent="0.25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3.2" x14ac:dyDescent="0.25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3.2" x14ac:dyDescent="0.25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3.2" x14ac:dyDescent="0.25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3.2" x14ac:dyDescent="0.25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3.2" x14ac:dyDescent="0.25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3.2" x14ac:dyDescent="0.25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3.2" x14ac:dyDescent="0.25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3.2" x14ac:dyDescent="0.25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3.2" x14ac:dyDescent="0.25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3.2" x14ac:dyDescent="0.25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3.2" x14ac:dyDescent="0.25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3.2" x14ac:dyDescent="0.25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3.2" x14ac:dyDescent="0.25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3.2" x14ac:dyDescent="0.25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3.2" x14ac:dyDescent="0.25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3.2" x14ac:dyDescent="0.25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3.2" x14ac:dyDescent="0.25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3.2" x14ac:dyDescent="0.25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3.2" x14ac:dyDescent="0.25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3.2" x14ac:dyDescent="0.25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3.2" x14ac:dyDescent="0.25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3.2" x14ac:dyDescent="0.25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3.2" x14ac:dyDescent="0.25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3.2" x14ac:dyDescent="0.25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3.2" x14ac:dyDescent="0.25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3.2" x14ac:dyDescent="0.25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3.2" x14ac:dyDescent="0.25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3.2" x14ac:dyDescent="0.25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3.2" x14ac:dyDescent="0.25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3.2" x14ac:dyDescent="0.25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3.2" x14ac:dyDescent="0.25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3.2" x14ac:dyDescent="0.25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3.2" x14ac:dyDescent="0.25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3.2" x14ac:dyDescent="0.25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3.2" x14ac:dyDescent="0.25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3.2" x14ac:dyDescent="0.25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3.2" x14ac:dyDescent="0.25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3.2" x14ac:dyDescent="0.25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3.2" x14ac:dyDescent="0.25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3.2" x14ac:dyDescent="0.25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3.2" x14ac:dyDescent="0.25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3.2" x14ac:dyDescent="0.25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3.2" x14ac:dyDescent="0.25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3.2" x14ac:dyDescent="0.25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3.2" x14ac:dyDescent="0.25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3.2" x14ac:dyDescent="0.25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3.2" x14ac:dyDescent="0.25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3.2" x14ac:dyDescent="0.25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3.2" x14ac:dyDescent="0.25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3.2" x14ac:dyDescent="0.25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3.2" x14ac:dyDescent="0.25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3.2" x14ac:dyDescent="0.25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3.2" x14ac:dyDescent="0.25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3.2" x14ac:dyDescent="0.25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3.2" x14ac:dyDescent="0.25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3.2" x14ac:dyDescent="0.25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3.2" x14ac:dyDescent="0.25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3.2" x14ac:dyDescent="0.25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3.2" x14ac:dyDescent="0.25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3.2" x14ac:dyDescent="0.25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3.2" x14ac:dyDescent="0.25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3.2" x14ac:dyDescent="0.25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3.2" x14ac:dyDescent="0.25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3.2" x14ac:dyDescent="0.25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3.2" x14ac:dyDescent="0.25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3.2" x14ac:dyDescent="0.25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3.2" x14ac:dyDescent="0.25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3.2" x14ac:dyDescent="0.25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3.2" x14ac:dyDescent="0.25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3.2" x14ac:dyDescent="0.25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3.2" x14ac:dyDescent="0.25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3.2" x14ac:dyDescent="0.25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3.2" x14ac:dyDescent="0.25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3.2" x14ac:dyDescent="0.25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3.2" x14ac:dyDescent="0.25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3.2" x14ac:dyDescent="0.25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3.2" x14ac:dyDescent="0.25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3.2" x14ac:dyDescent="0.25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3.2" x14ac:dyDescent="0.25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3.2" x14ac:dyDescent="0.25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3.2" x14ac:dyDescent="0.25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3.2" x14ac:dyDescent="0.25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3.2" x14ac:dyDescent="0.25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3.2" x14ac:dyDescent="0.25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3.2" x14ac:dyDescent="0.25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3.2" x14ac:dyDescent="0.25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3.2" x14ac:dyDescent="0.25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3.2" x14ac:dyDescent="0.25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3.2" x14ac:dyDescent="0.25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3.2" x14ac:dyDescent="0.25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3.2" x14ac:dyDescent="0.25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3.2" x14ac:dyDescent="0.25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3.2" x14ac:dyDescent="0.25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3.2" x14ac:dyDescent="0.25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3.2" x14ac:dyDescent="0.25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3.2" x14ac:dyDescent="0.25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3.2" x14ac:dyDescent="0.25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3.2" x14ac:dyDescent="0.25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3.2" x14ac:dyDescent="0.25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3.2" x14ac:dyDescent="0.25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3.2" x14ac:dyDescent="0.25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3.2" x14ac:dyDescent="0.25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3.2" x14ac:dyDescent="0.25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3.2" x14ac:dyDescent="0.25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3.2" x14ac:dyDescent="0.25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3.2" x14ac:dyDescent="0.25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3.2" x14ac:dyDescent="0.25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3.2" x14ac:dyDescent="0.25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3.2" x14ac:dyDescent="0.25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3.2" x14ac:dyDescent="0.25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3.2" x14ac:dyDescent="0.25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3.2" x14ac:dyDescent="0.25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3.2" x14ac:dyDescent="0.25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3.2" x14ac:dyDescent="0.25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3.2" x14ac:dyDescent="0.25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3.2" x14ac:dyDescent="0.25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3.2" x14ac:dyDescent="0.25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3.2" x14ac:dyDescent="0.25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3.2" x14ac:dyDescent="0.25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3.2" x14ac:dyDescent="0.25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3.2" x14ac:dyDescent="0.25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3.2" x14ac:dyDescent="0.25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3.2" x14ac:dyDescent="0.25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3.2" x14ac:dyDescent="0.25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3.2" x14ac:dyDescent="0.25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3.2" x14ac:dyDescent="0.25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3.2" x14ac:dyDescent="0.25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3.2" x14ac:dyDescent="0.25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3.2" x14ac:dyDescent="0.25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3.2" x14ac:dyDescent="0.25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3.2" x14ac:dyDescent="0.25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3.2" x14ac:dyDescent="0.25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3.2" x14ac:dyDescent="0.25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3.2" x14ac:dyDescent="0.25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3.2" x14ac:dyDescent="0.25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3.2" x14ac:dyDescent="0.25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3.2" x14ac:dyDescent="0.25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3.2" x14ac:dyDescent="0.25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3.2" x14ac:dyDescent="0.25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3.2" x14ac:dyDescent="0.25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3.2" x14ac:dyDescent="0.25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3.2" x14ac:dyDescent="0.25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3.2" x14ac:dyDescent="0.25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3.2" x14ac:dyDescent="0.25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3.2" x14ac:dyDescent="0.25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3.2" x14ac:dyDescent="0.25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3.2" x14ac:dyDescent="0.25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3.2" x14ac:dyDescent="0.25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3.2" x14ac:dyDescent="0.25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3.2" x14ac:dyDescent="0.25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3.2" x14ac:dyDescent="0.25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3.2" x14ac:dyDescent="0.25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3.2" x14ac:dyDescent="0.25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3.2" x14ac:dyDescent="0.25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3.2" x14ac:dyDescent="0.25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3.2" x14ac:dyDescent="0.25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3.2" x14ac:dyDescent="0.25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3.2" x14ac:dyDescent="0.25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3.2" x14ac:dyDescent="0.25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3.2" x14ac:dyDescent="0.25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3.2" x14ac:dyDescent="0.25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3.2" x14ac:dyDescent="0.25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3.2" x14ac:dyDescent="0.25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3.2" x14ac:dyDescent="0.25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3.2" x14ac:dyDescent="0.25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3.2" x14ac:dyDescent="0.25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3.2" x14ac:dyDescent="0.25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3.2" x14ac:dyDescent="0.25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3.2" x14ac:dyDescent="0.25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3.2" x14ac:dyDescent="0.25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3.2" x14ac:dyDescent="0.25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3.2" x14ac:dyDescent="0.25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3.2" x14ac:dyDescent="0.25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3.2" x14ac:dyDescent="0.25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3.2" x14ac:dyDescent="0.25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3.2" x14ac:dyDescent="0.25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3.2" x14ac:dyDescent="0.25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3.2" x14ac:dyDescent="0.25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3.2" x14ac:dyDescent="0.25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3.2" x14ac:dyDescent="0.25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3.2" x14ac:dyDescent="0.25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3.2" x14ac:dyDescent="0.25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3.2" x14ac:dyDescent="0.25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3.2" x14ac:dyDescent="0.25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3.2" x14ac:dyDescent="0.25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3.2" x14ac:dyDescent="0.25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3.2" x14ac:dyDescent="0.25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3.2" x14ac:dyDescent="0.25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3.2" x14ac:dyDescent="0.25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3.2" x14ac:dyDescent="0.25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3.2" x14ac:dyDescent="0.25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3.2" x14ac:dyDescent="0.25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3.2" x14ac:dyDescent="0.25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3.2" x14ac:dyDescent="0.25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3.2" x14ac:dyDescent="0.25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3.2" x14ac:dyDescent="0.25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3.2" x14ac:dyDescent="0.25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3.2" x14ac:dyDescent="0.25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3.2" x14ac:dyDescent="0.25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3.2" x14ac:dyDescent="0.25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3.2" x14ac:dyDescent="0.25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3.2" x14ac:dyDescent="0.25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3.2" x14ac:dyDescent="0.25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3.2" x14ac:dyDescent="0.25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3.2" x14ac:dyDescent="0.25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3.2" x14ac:dyDescent="0.25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3.2" x14ac:dyDescent="0.25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3.2" x14ac:dyDescent="0.25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3.2" x14ac:dyDescent="0.25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3.2" x14ac:dyDescent="0.25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3.2" x14ac:dyDescent="0.25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3.2" x14ac:dyDescent="0.25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3.2" x14ac:dyDescent="0.25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3.2" x14ac:dyDescent="0.25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3.2" x14ac:dyDescent="0.25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3.2" x14ac:dyDescent="0.25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3.2" x14ac:dyDescent="0.25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3.2" x14ac:dyDescent="0.25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3.2" x14ac:dyDescent="0.25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3.2" x14ac:dyDescent="0.25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3.2" x14ac:dyDescent="0.25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3.2" x14ac:dyDescent="0.25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3.2" x14ac:dyDescent="0.25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3.2" x14ac:dyDescent="0.25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3.2" x14ac:dyDescent="0.25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3.2" x14ac:dyDescent="0.25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3.2" x14ac:dyDescent="0.25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3.2" x14ac:dyDescent="0.25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3.2" x14ac:dyDescent="0.25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3.2" x14ac:dyDescent="0.25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3.2" x14ac:dyDescent="0.25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3.2" x14ac:dyDescent="0.25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3.2" x14ac:dyDescent="0.25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3.2" x14ac:dyDescent="0.25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3.2" x14ac:dyDescent="0.25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3.2" x14ac:dyDescent="0.25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3.2" x14ac:dyDescent="0.25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3.2" x14ac:dyDescent="0.25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3.2" x14ac:dyDescent="0.25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3.2" x14ac:dyDescent="0.25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3.2" x14ac:dyDescent="0.25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3.2" x14ac:dyDescent="0.25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3.2" x14ac:dyDescent="0.25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3.2" x14ac:dyDescent="0.25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3.2" x14ac:dyDescent="0.25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3.2" x14ac:dyDescent="0.25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3.2" x14ac:dyDescent="0.25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3.2" x14ac:dyDescent="0.25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3.2" x14ac:dyDescent="0.25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3.2" x14ac:dyDescent="0.25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3.2" x14ac:dyDescent="0.25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3.2" x14ac:dyDescent="0.25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3.2" x14ac:dyDescent="0.25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3.2" x14ac:dyDescent="0.25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3.2" x14ac:dyDescent="0.25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3.2" x14ac:dyDescent="0.25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3.2" x14ac:dyDescent="0.25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3.2" x14ac:dyDescent="0.25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3.2" x14ac:dyDescent="0.25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3.2" x14ac:dyDescent="0.25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3.2" x14ac:dyDescent="0.25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3.2" x14ac:dyDescent="0.25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3.2" x14ac:dyDescent="0.25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3.2" x14ac:dyDescent="0.25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3.2" x14ac:dyDescent="0.25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3.2" x14ac:dyDescent="0.25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3.2" x14ac:dyDescent="0.25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3.2" x14ac:dyDescent="0.25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3.2" x14ac:dyDescent="0.25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3.2" x14ac:dyDescent="0.25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3.2" x14ac:dyDescent="0.25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3.2" x14ac:dyDescent="0.25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3.2" x14ac:dyDescent="0.25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3.2" x14ac:dyDescent="0.25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3.2" x14ac:dyDescent="0.25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3.2" x14ac:dyDescent="0.25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3.2" x14ac:dyDescent="0.25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3.2" x14ac:dyDescent="0.25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3.2" x14ac:dyDescent="0.25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3.2" x14ac:dyDescent="0.25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3.2" x14ac:dyDescent="0.25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3.2" x14ac:dyDescent="0.25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3.2" x14ac:dyDescent="0.25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3.2" x14ac:dyDescent="0.25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3.2" x14ac:dyDescent="0.25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3.2" x14ac:dyDescent="0.25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3.2" x14ac:dyDescent="0.25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3.2" x14ac:dyDescent="0.25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3.2" x14ac:dyDescent="0.25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3.2" x14ac:dyDescent="0.25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3.2" x14ac:dyDescent="0.25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3.2" x14ac:dyDescent="0.25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3.2" x14ac:dyDescent="0.25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3.2" x14ac:dyDescent="0.25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3.2" x14ac:dyDescent="0.25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3.2" x14ac:dyDescent="0.25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3.2" x14ac:dyDescent="0.25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3.2" x14ac:dyDescent="0.25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3.2" x14ac:dyDescent="0.25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3.2" x14ac:dyDescent="0.25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3.2" x14ac:dyDescent="0.25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3.2" x14ac:dyDescent="0.25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3.2" x14ac:dyDescent="0.25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3.2" x14ac:dyDescent="0.25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3.2" x14ac:dyDescent="0.25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3.2" x14ac:dyDescent="0.25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3.2" x14ac:dyDescent="0.25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3.2" x14ac:dyDescent="0.25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3.2" x14ac:dyDescent="0.25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3.2" x14ac:dyDescent="0.25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3.2" x14ac:dyDescent="0.25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3.2" x14ac:dyDescent="0.25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3.2" x14ac:dyDescent="0.25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3.2" x14ac:dyDescent="0.25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3.2" x14ac:dyDescent="0.25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3.2" x14ac:dyDescent="0.25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3.2" x14ac:dyDescent="0.25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3.2" x14ac:dyDescent="0.25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3.2" x14ac:dyDescent="0.25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3.2" x14ac:dyDescent="0.25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3.2" x14ac:dyDescent="0.25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3.2" x14ac:dyDescent="0.25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3.2" x14ac:dyDescent="0.25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3.2" x14ac:dyDescent="0.25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3.2" x14ac:dyDescent="0.25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3.2" x14ac:dyDescent="0.25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3.2" x14ac:dyDescent="0.25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3.2" x14ac:dyDescent="0.25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3.2" x14ac:dyDescent="0.25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3.2" x14ac:dyDescent="0.25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3.2" x14ac:dyDescent="0.25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3.2" x14ac:dyDescent="0.25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3.2" x14ac:dyDescent="0.25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3.2" x14ac:dyDescent="0.25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3.2" x14ac:dyDescent="0.25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3.2" x14ac:dyDescent="0.25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3.2" x14ac:dyDescent="0.25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3.2" x14ac:dyDescent="0.25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3.2" x14ac:dyDescent="0.25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3.2" x14ac:dyDescent="0.25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3.2" x14ac:dyDescent="0.25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3.2" x14ac:dyDescent="0.25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3.2" x14ac:dyDescent="0.25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3.2" x14ac:dyDescent="0.25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3.2" x14ac:dyDescent="0.25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3.2" x14ac:dyDescent="0.25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3.2" x14ac:dyDescent="0.25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3.2" x14ac:dyDescent="0.25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3.2" x14ac:dyDescent="0.25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3.2" x14ac:dyDescent="0.25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3.2" x14ac:dyDescent="0.25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3.2" x14ac:dyDescent="0.25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3.2" x14ac:dyDescent="0.25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3.2" x14ac:dyDescent="0.25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3.2" x14ac:dyDescent="0.25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3.2" x14ac:dyDescent="0.25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3.2" x14ac:dyDescent="0.25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3.2" x14ac:dyDescent="0.25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3.2" x14ac:dyDescent="0.25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3.2" x14ac:dyDescent="0.25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3.2" x14ac:dyDescent="0.25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3.2" x14ac:dyDescent="0.25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3.2" x14ac:dyDescent="0.25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3.2" x14ac:dyDescent="0.25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3.2" x14ac:dyDescent="0.25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3.2" x14ac:dyDescent="0.25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3.2" x14ac:dyDescent="0.25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3.2" x14ac:dyDescent="0.25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3.2" x14ac:dyDescent="0.25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3.2" x14ac:dyDescent="0.25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3.2" x14ac:dyDescent="0.25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3.2" x14ac:dyDescent="0.25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3.2" x14ac:dyDescent="0.25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3.2" x14ac:dyDescent="0.25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3.2" x14ac:dyDescent="0.25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3.2" x14ac:dyDescent="0.25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3.2" x14ac:dyDescent="0.25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3.2" x14ac:dyDescent="0.25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3.2" x14ac:dyDescent="0.25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3.2" x14ac:dyDescent="0.25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3.2" x14ac:dyDescent="0.25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3.2" x14ac:dyDescent="0.25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3.2" x14ac:dyDescent="0.25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3.2" x14ac:dyDescent="0.25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3.2" x14ac:dyDescent="0.25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3.2" x14ac:dyDescent="0.25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3.2" x14ac:dyDescent="0.25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3.2" x14ac:dyDescent="0.25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3.2" x14ac:dyDescent="0.25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3.2" x14ac:dyDescent="0.25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3.2" x14ac:dyDescent="0.25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3.2" x14ac:dyDescent="0.25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3.2" x14ac:dyDescent="0.25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3.2" x14ac:dyDescent="0.25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3.2" x14ac:dyDescent="0.25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3.2" x14ac:dyDescent="0.25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3.2" x14ac:dyDescent="0.25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3.2" x14ac:dyDescent="0.25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3.2" x14ac:dyDescent="0.25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3.2" x14ac:dyDescent="0.25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3.2" x14ac:dyDescent="0.25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3.2" x14ac:dyDescent="0.25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3.2" x14ac:dyDescent="0.25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3.2" x14ac:dyDescent="0.25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3.2" x14ac:dyDescent="0.25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3.2" x14ac:dyDescent="0.25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3.2" x14ac:dyDescent="0.25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3.2" x14ac:dyDescent="0.25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3.2" x14ac:dyDescent="0.25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3.2" x14ac:dyDescent="0.25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3.2" x14ac:dyDescent="0.25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3.2" x14ac:dyDescent="0.25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3.2" x14ac:dyDescent="0.25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3.2" x14ac:dyDescent="0.25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3.2" x14ac:dyDescent="0.25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3.2" x14ac:dyDescent="0.25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3.2" x14ac:dyDescent="0.25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3.2" x14ac:dyDescent="0.25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3.2" x14ac:dyDescent="0.25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3.2" x14ac:dyDescent="0.25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3.2" x14ac:dyDescent="0.25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3.2" x14ac:dyDescent="0.25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3.2" x14ac:dyDescent="0.25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3.2" x14ac:dyDescent="0.25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3.2" x14ac:dyDescent="0.25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3.2" x14ac:dyDescent="0.25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3.2" x14ac:dyDescent="0.25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3.2" x14ac:dyDescent="0.25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3.2" x14ac:dyDescent="0.25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3.2" x14ac:dyDescent="0.25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3.2" x14ac:dyDescent="0.25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3.2" x14ac:dyDescent="0.25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3.2" x14ac:dyDescent="0.25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3.2" x14ac:dyDescent="0.25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3.2" x14ac:dyDescent="0.25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3.2" x14ac:dyDescent="0.25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3.2" x14ac:dyDescent="0.25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3.2" x14ac:dyDescent="0.25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3.2" x14ac:dyDescent="0.25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3.2" x14ac:dyDescent="0.25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3.2" x14ac:dyDescent="0.25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3.2" x14ac:dyDescent="0.25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3.2" x14ac:dyDescent="0.25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3.2" x14ac:dyDescent="0.25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3.2" x14ac:dyDescent="0.25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3.2" x14ac:dyDescent="0.25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3.2" x14ac:dyDescent="0.25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3.2" x14ac:dyDescent="0.25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3.2" x14ac:dyDescent="0.25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3.2" x14ac:dyDescent="0.25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3.2" x14ac:dyDescent="0.25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3.2" x14ac:dyDescent="0.25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3.2" x14ac:dyDescent="0.25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3.2" x14ac:dyDescent="0.25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3.2" x14ac:dyDescent="0.25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3.2" x14ac:dyDescent="0.25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3.2" x14ac:dyDescent="0.25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3.2" x14ac:dyDescent="0.25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3.2" x14ac:dyDescent="0.25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3.2" x14ac:dyDescent="0.25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3.2" x14ac:dyDescent="0.25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3.2" x14ac:dyDescent="0.25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3.2" x14ac:dyDescent="0.25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3.2" x14ac:dyDescent="0.25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3.2" x14ac:dyDescent="0.25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3.2" x14ac:dyDescent="0.25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3.2" x14ac:dyDescent="0.25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3.2" x14ac:dyDescent="0.25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3.2" x14ac:dyDescent="0.25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3.2" x14ac:dyDescent="0.25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3.2" x14ac:dyDescent="0.25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3.2" x14ac:dyDescent="0.25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3.2" x14ac:dyDescent="0.25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3.2" x14ac:dyDescent="0.25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3.2" x14ac:dyDescent="0.25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3.2" x14ac:dyDescent="0.25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3.2" x14ac:dyDescent="0.25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3.2" x14ac:dyDescent="0.25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3.2" x14ac:dyDescent="0.25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3.2" x14ac:dyDescent="0.25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3.2" x14ac:dyDescent="0.25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3.2" x14ac:dyDescent="0.25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3.2" x14ac:dyDescent="0.25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3.2" x14ac:dyDescent="0.25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3.2" x14ac:dyDescent="0.25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3.2" x14ac:dyDescent="0.25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3.2" x14ac:dyDescent="0.25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3.2" x14ac:dyDescent="0.25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3.2" x14ac:dyDescent="0.25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3.2" x14ac:dyDescent="0.25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3.2" x14ac:dyDescent="0.25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3.2" x14ac:dyDescent="0.25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3.2" x14ac:dyDescent="0.25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3.2" x14ac:dyDescent="0.25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3.2" x14ac:dyDescent="0.25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3.2" x14ac:dyDescent="0.25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3.2" x14ac:dyDescent="0.25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3.2" x14ac:dyDescent="0.25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3.2" x14ac:dyDescent="0.25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3.2" x14ac:dyDescent="0.25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3.2" x14ac:dyDescent="0.25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3.2" x14ac:dyDescent="0.25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3.2" x14ac:dyDescent="0.25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3.2" x14ac:dyDescent="0.25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3.2" x14ac:dyDescent="0.25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3.2" x14ac:dyDescent="0.25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3.2" x14ac:dyDescent="0.25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3.2" x14ac:dyDescent="0.25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3.2" x14ac:dyDescent="0.25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3.2" x14ac:dyDescent="0.25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3.2" x14ac:dyDescent="0.25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3.2" x14ac:dyDescent="0.25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3.2" x14ac:dyDescent="0.25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3.2" x14ac:dyDescent="0.25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3.2" x14ac:dyDescent="0.25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3.2" x14ac:dyDescent="0.25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3.2" x14ac:dyDescent="0.25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3.2" x14ac:dyDescent="0.25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3.2" x14ac:dyDescent="0.25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3.2" x14ac:dyDescent="0.25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3.2" x14ac:dyDescent="0.25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3.2" x14ac:dyDescent="0.25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3.2" x14ac:dyDescent="0.25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3.2" x14ac:dyDescent="0.25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3.2" x14ac:dyDescent="0.25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3.2" x14ac:dyDescent="0.25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3.2" x14ac:dyDescent="0.25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3.2" x14ac:dyDescent="0.25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3.2" x14ac:dyDescent="0.25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3.2" x14ac:dyDescent="0.25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3.2" x14ac:dyDescent="0.25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3.2" x14ac:dyDescent="0.25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3.2" x14ac:dyDescent="0.25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3.2" x14ac:dyDescent="0.25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3.2" x14ac:dyDescent="0.25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3.2" x14ac:dyDescent="0.25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3.2" x14ac:dyDescent="0.25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3.2" x14ac:dyDescent="0.25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3.2" x14ac:dyDescent="0.25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3.2" x14ac:dyDescent="0.25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3.2" x14ac:dyDescent="0.25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3.2" x14ac:dyDescent="0.25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3.2" x14ac:dyDescent="0.25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3.2" x14ac:dyDescent="0.25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3.2" x14ac:dyDescent="0.25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3.2" x14ac:dyDescent="0.25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3.2" x14ac:dyDescent="0.25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3.2" x14ac:dyDescent="0.25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3.2" x14ac:dyDescent="0.25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3.2" x14ac:dyDescent="0.25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3.2" x14ac:dyDescent="0.25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3.2" x14ac:dyDescent="0.25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3.2" x14ac:dyDescent="0.25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3.2" x14ac:dyDescent="0.25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3.2" x14ac:dyDescent="0.25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3.2" x14ac:dyDescent="0.25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3.2" x14ac:dyDescent="0.25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3.2" x14ac:dyDescent="0.25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3.2" x14ac:dyDescent="0.25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3.2" x14ac:dyDescent="0.25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3.2" x14ac:dyDescent="0.25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3.2" x14ac:dyDescent="0.25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3.2" x14ac:dyDescent="0.25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3.2" x14ac:dyDescent="0.25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3.2" x14ac:dyDescent="0.25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3.2" x14ac:dyDescent="0.25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3.2" x14ac:dyDescent="0.25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3.2" x14ac:dyDescent="0.25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3.2" x14ac:dyDescent="0.25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3.2" x14ac:dyDescent="0.25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3.2" x14ac:dyDescent="0.25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3.2" x14ac:dyDescent="0.25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3.2" x14ac:dyDescent="0.25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3.2" x14ac:dyDescent="0.25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3.2" x14ac:dyDescent="0.25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3.2" x14ac:dyDescent="0.25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3.2" x14ac:dyDescent="0.25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3.2" x14ac:dyDescent="0.25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3.2" x14ac:dyDescent="0.25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3.2" x14ac:dyDescent="0.25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3.2" x14ac:dyDescent="0.25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3.2" x14ac:dyDescent="0.25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3.2" x14ac:dyDescent="0.25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3.2" x14ac:dyDescent="0.25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3.2" x14ac:dyDescent="0.25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3.2" x14ac:dyDescent="0.25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3.2" x14ac:dyDescent="0.25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3.2" x14ac:dyDescent="0.25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3.2" x14ac:dyDescent="0.25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3.2" x14ac:dyDescent="0.25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3.2" x14ac:dyDescent="0.25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3.2" x14ac:dyDescent="0.25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3.2" x14ac:dyDescent="0.25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3.2" x14ac:dyDescent="0.25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3.2" x14ac:dyDescent="0.25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3.2" x14ac:dyDescent="0.25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3.2" x14ac:dyDescent="0.25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3.2" x14ac:dyDescent="0.25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3.2" x14ac:dyDescent="0.25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3.2" x14ac:dyDescent="0.25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3.2" x14ac:dyDescent="0.25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3.2" x14ac:dyDescent="0.25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3.2" x14ac:dyDescent="0.25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3.2" x14ac:dyDescent="0.25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3.2" x14ac:dyDescent="0.25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3.2" x14ac:dyDescent="0.25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3.2" x14ac:dyDescent="0.25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3.2" x14ac:dyDescent="0.25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3.2" x14ac:dyDescent="0.25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3.2" x14ac:dyDescent="0.25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3.2" x14ac:dyDescent="0.25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3.2" x14ac:dyDescent="0.25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3.2" x14ac:dyDescent="0.25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3.2" x14ac:dyDescent="0.25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3.2" x14ac:dyDescent="0.25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3.2" x14ac:dyDescent="0.25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3.2" x14ac:dyDescent="0.25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3.2" x14ac:dyDescent="0.25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3.2" x14ac:dyDescent="0.25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3.2" x14ac:dyDescent="0.25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3.2" x14ac:dyDescent="0.25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3.2" x14ac:dyDescent="0.25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3.2" x14ac:dyDescent="0.25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3.2" x14ac:dyDescent="0.25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3.2" x14ac:dyDescent="0.25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3.2" x14ac:dyDescent="0.25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3.2" x14ac:dyDescent="0.25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3.2" x14ac:dyDescent="0.25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3.2" x14ac:dyDescent="0.25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3.2" x14ac:dyDescent="0.25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3.2" x14ac:dyDescent="0.25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3.2" x14ac:dyDescent="0.25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3.2" x14ac:dyDescent="0.25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3.2" x14ac:dyDescent="0.25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3.2" x14ac:dyDescent="0.25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3.2" x14ac:dyDescent="0.25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3.2" x14ac:dyDescent="0.25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3.2" x14ac:dyDescent="0.25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3.2" x14ac:dyDescent="0.25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3.2" x14ac:dyDescent="0.25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3.2" x14ac:dyDescent="0.25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3.2" x14ac:dyDescent="0.25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3.2" x14ac:dyDescent="0.25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3.2" x14ac:dyDescent="0.25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3.2" x14ac:dyDescent="0.25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3.2" x14ac:dyDescent="0.25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3.2" x14ac:dyDescent="0.25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3.2" x14ac:dyDescent="0.25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3.2" x14ac:dyDescent="0.25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3.2" x14ac:dyDescent="0.25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3.2" x14ac:dyDescent="0.25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3.2" x14ac:dyDescent="0.25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3.2" x14ac:dyDescent="0.25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3.2" x14ac:dyDescent="0.25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3.2" x14ac:dyDescent="0.25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3.2" x14ac:dyDescent="0.25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3.2" x14ac:dyDescent="0.25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3.2" x14ac:dyDescent="0.25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3.2" x14ac:dyDescent="0.25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3.2" x14ac:dyDescent="0.25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3.2" x14ac:dyDescent="0.25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3.2" x14ac:dyDescent="0.25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3.2" x14ac:dyDescent="0.25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3.2" x14ac:dyDescent="0.25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3.2" x14ac:dyDescent="0.25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3.2" x14ac:dyDescent="0.25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3.2" x14ac:dyDescent="0.25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3.2" x14ac:dyDescent="0.25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3.2" x14ac:dyDescent="0.25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3.2" x14ac:dyDescent="0.25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3.2" x14ac:dyDescent="0.25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3.2" x14ac:dyDescent="0.25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3.2" x14ac:dyDescent="0.25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3.2" x14ac:dyDescent="0.25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3.2" x14ac:dyDescent="0.25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3.2" x14ac:dyDescent="0.25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3.2" x14ac:dyDescent="0.25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3.2" x14ac:dyDescent="0.25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3.2" x14ac:dyDescent="0.25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3.2" x14ac:dyDescent="0.25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3.2" x14ac:dyDescent="0.25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3.2" x14ac:dyDescent="0.25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3.2" x14ac:dyDescent="0.25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3.2" x14ac:dyDescent="0.25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3.2" x14ac:dyDescent="0.25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3.2" x14ac:dyDescent="0.25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3.2" x14ac:dyDescent="0.25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3.2" x14ac:dyDescent="0.25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3.2" x14ac:dyDescent="0.25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3.2" x14ac:dyDescent="0.25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3.2" x14ac:dyDescent="0.25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3.2" x14ac:dyDescent="0.25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3.2" x14ac:dyDescent="0.25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3.2" x14ac:dyDescent="0.25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3.2" x14ac:dyDescent="0.25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3.2" x14ac:dyDescent="0.25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3.2" x14ac:dyDescent="0.25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3.2" x14ac:dyDescent="0.25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3.2" x14ac:dyDescent="0.25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3.2" x14ac:dyDescent="0.25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3.2" x14ac:dyDescent="0.25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3.2" x14ac:dyDescent="0.25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3.2" x14ac:dyDescent="0.25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3.2" x14ac:dyDescent="0.25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3.2" x14ac:dyDescent="0.25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3.2" x14ac:dyDescent="0.25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3.2" x14ac:dyDescent="0.25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3.2" x14ac:dyDescent="0.25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3.2" x14ac:dyDescent="0.25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3.2" x14ac:dyDescent="0.25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3.2" x14ac:dyDescent="0.25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3.2" x14ac:dyDescent="0.25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3.2" x14ac:dyDescent="0.25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3.2" x14ac:dyDescent="0.25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3.2" x14ac:dyDescent="0.25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3.2" x14ac:dyDescent="0.25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3.2" x14ac:dyDescent="0.25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3.2" x14ac:dyDescent="0.25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3.2" x14ac:dyDescent="0.25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3.2" x14ac:dyDescent="0.25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3.2" x14ac:dyDescent="0.25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3.2" x14ac:dyDescent="0.25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3.2" x14ac:dyDescent="0.25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3.2" x14ac:dyDescent="0.25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3.2" x14ac:dyDescent="0.25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3.2" x14ac:dyDescent="0.25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3.2" x14ac:dyDescent="0.25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3.2" x14ac:dyDescent="0.25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3.2" x14ac:dyDescent="0.25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3.2" x14ac:dyDescent="0.25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3.2" x14ac:dyDescent="0.25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3.2" x14ac:dyDescent="0.25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3.2" x14ac:dyDescent="0.25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3.2" x14ac:dyDescent="0.25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3.2" x14ac:dyDescent="0.25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3.2" x14ac:dyDescent="0.25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3.2" x14ac:dyDescent="0.25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3.2" x14ac:dyDescent="0.25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3.2" x14ac:dyDescent="0.25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3.2" x14ac:dyDescent="0.25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3.2" x14ac:dyDescent="0.25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3.2" x14ac:dyDescent="0.25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3.2" x14ac:dyDescent="0.25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3.2" x14ac:dyDescent="0.25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3.2" x14ac:dyDescent="0.25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3.2" x14ac:dyDescent="0.25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3.2" x14ac:dyDescent="0.25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3.2" x14ac:dyDescent="0.25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3.2" x14ac:dyDescent="0.25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3.2" x14ac:dyDescent="0.25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3.2" x14ac:dyDescent="0.25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3.2" x14ac:dyDescent="0.25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3.2" x14ac:dyDescent="0.25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3.2" x14ac:dyDescent="0.25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3.2" x14ac:dyDescent="0.25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3.2" x14ac:dyDescent="0.25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3.2" x14ac:dyDescent="0.25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3.2" x14ac:dyDescent="0.25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3.2" x14ac:dyDescent="0.25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3.2" x14ac:dyDescent="0.25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3.2" x14ac:dyDescent="0.25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3.2" x14ac:dyDescent="0.25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3.2" x14ac:dyDescent="0.25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3.2" x14ac:dyDescent="0.25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3.2" x14ac:dyDescent="0.25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3.2" x14ac:dyDescent="0.25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3.2" x14ac:dyDescent="0.25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3.2" x14ac:dyDescent="0.25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3.2" x14ac:dyDescent="0.25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3.2" x14ac:dyDescent="0.25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3.2" x14ac:dyDescent="0.25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3.2" x14ac:dyDescent="0.25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3.2" x14ac:dyDescent="0.25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3.2" x14ac:dyDescent="0.25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3.2" x14ac:dyDescent="0.25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3.2" x14ac:dyDescent="0.25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3.2" x14ac:dyDescent="0.25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3.2" x14ac:dyDescent="0.25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3.2" x14ac:dyDescent="0.25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3.2" x14ac:dyDescent="0.25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3.2" x14ac:dyDescent="0.25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3.2" x14ac:dyDescent="0.25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3.2" x14ac:dyDescent="0.25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3.2" x14ac:dyDescent="0.25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3.2" x14ac:dyDescent="0.25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3.2" x14ac:dyDescent="0.25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3.2" x14ac:dyDescent="0.25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3.2" x14ac:dyDescent="0.25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3.2" x14ac:dyDescent="0.25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3.2" x14ac:dyDescent="0.25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3.2" x14ac:dyDescent="0.25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3.2" x14ac:dyDescent="0.25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3.2" x14ac:dyDescent="0.25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3.2" x14ac:dyDescent="0.25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3.2" x14ac:dyDescent="0.25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3.2" x14ac:dyDescent="0.25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3.2" x14ac:dyDescent="0.25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3.2" x14ac:dyDescent="0.25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3.2" x14ac:dyDescent="0.25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3.2" x14ac:dyDescent="0.25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3.2" x14ac:dyDescent="0.25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3.2" x14ac:dyDescent="0.25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3.2" x14ac:dyDescent="0.25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3.2" x14ac:dyDescent="0.25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3.2" x14ac:dyDescent="0.25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3.2" x14ac:dyDescent="0.25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3.2" x14ac:dyDescent="0.25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3.2" x14ac:dyDescent="0.25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3.2" x14ac:dyDescent="0.25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3.2" x14ac:dyDescent="0.25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3.2" x14ac:dyDescent="0.25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3.2" x14ac:dyDescent="0.25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3.2" x14ac:dyDescent="0.25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3.2" x14ac:dyDescent="0.25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3.2" x14ac:dyDescent="0.25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3.2" x14ac:dyDescent="0.25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3.2" x14ac:dyDescent="0.25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3.2" x14ac:dyDescent="0.25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3.2" x14ac:dyDescent="0.25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3.2" x14ac:dyDescent="0.25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3.2" x14ac:dyDescent="0.25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3.2" x14ac:dyDescent="0.25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3.2" x14ac:dyDescent="0.25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3.2" x14ac:dyDescent="0.25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3.2" x14ac:dyDescent="0.25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3.2" x14ac:dyDescent="0.25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3.2" x14ac:dyDescent="0.25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3.2" x14ac:dyDescent="0.25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3.2" x14ac:dyDescent="0.25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3.2" x14ac:dyDescent="0.25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3.2" x14ac:dyDescent="0.25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3.2" x14ac:dyDescent="0.25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3.2" x14ac:dyDescent="0.25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3.2" x14ac:dyDescent="0.25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3.2" x14ac:dyDescent="0.25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3.2" x14ac:dyDescent="0.25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3.2" x14ac:dyDescent="0.25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3.2" x14ac:dyDescent="0.25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3.2" x14ac:dyDescent="0.25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3.2" x14ac:dyDescent="0.25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3.2" x14ac:dyDescent="0.25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3.2" x14ac:dyDescent="0.25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3.2" x14ac:dyDescent="0.25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3.2" x14ac:dyDescent="0.25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3.2" x14ac:dyDescent="0.25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3.2" x14ac:dyDescent="0.25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3.2" x14ac:dyDescent="0.25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3.2" x14ac:dyDescent="0.25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3.2" x14ac:dyDescent="0.25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3.2" x14ac:dyDescent="0.25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3.2" x14ac:dyDescent="0.25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3.2" x14ac:dyDescent="0.25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3.2" x14ac:dyDescent="0.25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3.2" x14ac:dyDescent="0.25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3.2" x14ac:dyDescent="0.25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3.2" x14ac:dyDescent="0.25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3.2" x14ac:dyDescent="0.25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3.2" x14ac:dyDescent="0.25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3.2" x14ac:dyDescent="0.25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3.2" x14ac:dyDescent="0.25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3.2" x14ac:dyDescent="0.25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3.2" x14ac:dyDescent="0.25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3.2" x14ac:dyDescent="0.25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3.2" x14ac:dyDescent="0.25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3.2" x14ac:dyDescent="0.25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3.2" x14ac:dyDescent="0.25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3.2" x14ac:dyDescent="0.25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3.2" x14ac:dyDescent="0.25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3.2" x14ac:dyDescent="0.25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3.2" x14ac:dyDescent="0.25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3.2" x14ac:dyDescent="0.25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3.2" x14ac:dyDescent="0.25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3.2" x14ac:dyDescent="0.25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3.2" x14ac:dyDescent="0.25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3.2" x14ac:dyDescent="0.25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3.2" x14ac:dyDescent="0.25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3.2" x14ac:dyDescent="0.25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3.2" x14ac:dyDescent="0.25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3.2" x14ac:dyDescent="0.25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3.2" x14ac:dyDescent="0.25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3.2" x14ac:dyDescent="0.25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3.2" x14ac:dyDescent="0.25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3.2" x14ac:dyDescent="0.25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3.2" x14ac:dyDescent="0.25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3.2" x14ac:dyDescent="0.25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3.2" x14ac:dyDescent="0.25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3.2" x14ac:dyDescent="0.25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3.2" x14ac:dyDescent="0.25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3.2" x14ac:dyDescent="0.25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3.2" x14ac:dyDescent="0.25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3.2" x14ac:dyDescent="0.25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3.2" x14ac:dyDescent="0.25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3.2" x14ac:dyDescent="0.25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3.2" x14ac:dyDescent="0.25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3.2" x14ac:dyDescent="0.25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3.2" x14ac:dyDescent="0.25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3.2" x14ac:dyDescent="0.25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3.2" x14ac:dyDescent="0.25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3.2" x14ac:dyDescent="0.25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3.2" x14ac:dyDescent="0.25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3.2" x14ac:dyDescent="0.25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3.2" x14ac:dyDescent="0.25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3.2" x14ac:dyDescent="0.25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3.2" x14ac:dyDescent="0.25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3.2" x14ac:dyDescent="0.25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3.2" x14ac:dyDescent="0.25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3.2" x14ac:dyDescent="0.25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3.2" x14ac:dyDescent="0.25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3.2" x14ac:dyDescent="0.25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3.2" x14ac:dyDescent="0.25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3.2" x14ac:dyDescent="0.25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3.2" x14ac:dyDescent="0.25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3.2" x14ac:dyDescent="0.25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3.2" x14ac:dyDescent="0.25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3.2" x14ac:dyDescent="0.25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3.2" x14ac:dyDescent="0.25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3.2" x14ac:dyDescent="0.25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3.2" x14ac:dyDescent="0.25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3.2" x14ac:dyDescent="0.25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3.2" x14ac:dyDescent="0.25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3.2" x14ac:dyDescent="0.25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3.2" x14ac:dyDescent="0.25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3.2" x14ac:dyDescent="0.25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3.2" x14ac:dyDescent="0.25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3.2" x14ac:dyDescent="0.25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3.2" x14ac:dyDescent="0.25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3.2" x14ac:dyDescent="0.25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3.2" x14ac:dyDescent="0.25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3.2" x14ac:dyDescent="0.25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3.2" x14ac:dyDescent="0.25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3.2" x14ac:dyDescent="0.25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3.2" x14ac:dyDescent="0.25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3.2" x14ac:dyDescent="0.25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3.2" x14ac:dyDescent="0.25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3.2" x14ac:dyDescent="0.25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3.2" x14ac:dyDescent="0.25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3.2" x14ac:dyDescent="0.25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3.2" x14ac:dyDescent="0.25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3.2" x14ac:dyDescent="0.25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3.2" x14ac:dyDescent="0.25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3.2" x14ac:dyDescent="0.25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3.2" x14ac:dyDescent="0.25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3.2" x14ac:dyDescent="0.25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3.2" x14ac:dyDescent="0.25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3.2" x14ac:dyDescent="0.25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3.2" x14ac:dyDescent="0.25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3.2" x14ac:dyDescent="0.25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3.2" x14ac:dyDescent="0.25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3.2" x14ac:dyDescent="0.25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3.2" x14ac:dyDescent="0.25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3.2" x14ac:dyDescent="0.25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3.2" x14ac:dyDescent="0.25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3.2" x14ac:dyDescent="0.25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3.2" x14ac:dyDescent="0.25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3.2" x14ac:dyDescent="0.25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3.2" x14ac:dyDescent="0.25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3.2" x14ac:dyDescent="0.25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3.2" x14ac:dyDescent="0.25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3.2" x14ac:dyDescent="0.25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3.2" x14ac:dyDescent="0.25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3.2" x14ac:dyDescent="0.25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3.2" x14ac:dyDescent="0.25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3.2" x14ac:dyDescent="0.25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3.2" x14ac:dyDescent="0.25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3.2" x14ac:dyDescent="0.25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3.2" x14ac:dyDescent="0.25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3.2" x14ac:dyDescent="0.25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3.2" x14ac:dyDescent="0.25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3.2" x14ac:dyDescent="0.25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3.2" x14ac:dyDescent="0.25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3.2" x14ac:dyDescent="0.25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3.2" x14ac:dyDescent="0.25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3.2" x14ac:dyDescent="0.25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3.2" x14ac:dyDescent="0.25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3.2" x14ac:dyDescent="0.25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3.2" x14ac:dyDescent="0.25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3.2" x14ac:dyDescent="0.25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3.2" x14ac:dyDescent="0.25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3.2" x14ac:dyDescent="0.25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3.2" x14ac:dyDescent="0.25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3.2" x14ac:dyDescent="0.25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3.2" x14ac:dyDescent="0.25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3.2" x14ac:dyDescent="0.25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3.2" x14ac:dyDescent="0.25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3.2" x14ac:dyDescent="0.25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3.2" x14ac:dyDescent="0.25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3.2" x14ac:dyDescent="0.25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3.2" x14ac:dyDescent="0.25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3.2" x14ac:dyDescent="0.25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3.2" x14ac:dyDescent="0.25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3.2" x14ac:dyDescent="0.25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3.2" x14ac:dyDescent="0.25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3.2" x14ac:dyDescent="0.25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3.2" x14ac:dyDescent="0.25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3.2" x14ac:dyDescent="0.25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3.2" x14ac:dyDescent="0.25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3.2" x14ac:dyDescent="0.25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3.2" x14ac:dyDescent="0.25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3.2" x14ac:dyDescent="0.25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3.2" x14ac:dyDescent="0.25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3.2" x14ac:dyDescent="0.25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3.2" x14ac:dyDescent="0.25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3.2" x14ac:dyDescent="0.25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3.2" x14ac:dyDescent="0.25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3.2" x14ac:dyDescent="0.25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3.2" x14ac:dyDescent="0.25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3.2" x14ac:dyDescent="0.25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3.2" x14ac:dyDescent="0.25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3.2" x14ac:dyDescent="0.25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3.2" x14ac:dyDescent="0.25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3.2" x14ac:dyDescent="0.25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3.2" x14ac:dyDescent="0.25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3.2" x14ac:dyDescent="0.25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3.2" x14ac:dyDescent="0.25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3.2" x14ac:dyDescent="0.25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3.2" x14ac:dyDescent="0.25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3.2" x14ac:dyDescent="0.25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3.2" x14ac:dyDescent="0.25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3.2" x14ac:dyDescent="0.25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3.2" x14ac:dyDescent="0.25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3.2" x14ac:dyDescent="0.25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3.2" x14ac:dyDescent="0.25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3.2" x14ac:dyDescent="0.25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3.2" x14ac:dyDescent="0.25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3.2" x14ac:dyDescent="0.25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3.2" x14ac:dyDescent="0.25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3.2" x14ac:dyDescent="0.25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3.2" x14ac:dyDescent="0.25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3.2" x14ac:dyDescent="0.25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3.2" x14ac:dyDescent="0.25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3.2" x14ac:dyDescent="0.25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3.2" x14ac:dyDescent="0.25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3.2" x14ac:dyDescent="0.25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3.2" x14ac:dyDescent="0.25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3.2" x14ac:dyDescent="0.25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3.2" x14ac:dyDescent="0.25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3.2" x14ac:dyDescent="0.25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3.2" x14ac:dyDescent="0.25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3.2" x14ac:dyDescent="0.25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3.2" x14ac:dyDescent="0.25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3.2" x14ac:dyDescent="0.25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3.2" x14ac:dyDescent="0.25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3.2" x14ac:dyDescent="0.25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3.2" x14ac:dyDescent="0.25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3.2" x14ac:dyDescent="0.25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3.2" x14ac:dyDescent="0.25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3.2" x14ac:dyDescent="0.25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3.2" x14ac:dyDescent="0.25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3.2" x14ac:dyDescent="0.25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3.2" x14ac:dyDescent="0.25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3.2" x14ac:dyDescent="0.25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3.2" x14ac:dyDescent="0.25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3.2" x14ac:dyDescent="0.25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3.2" x14ac:dyDescent="0.25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3.2" x14ac:dyDescent="0.25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3.2" x14ac:dyDescent="0.25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3.2" x14ac:dyDescent="0.25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3.2" x14ac:dyDescent="0.25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3.2" x14ac:dyDescent="0.25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3.2" x14ac:dyDescent="0.25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3.2" x14ac:dyDescent="0.25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3.2" x14ac:dyDescent="0.25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3.2" x14ac:dyDescent="0.25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3.2" x14ac:dyDescent="0.25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3.2" x14ac:dyDescent="0.25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3.2" x14ac:dyDescent="0.25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3.2" x14ac:dyDescent="0.25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3.2" x14ac:dyDescent="0.25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3.2" x14ac:dyDescent="0.25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3.2" x14ac:dyDescent="0.25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3.2" x14ac:dyDescent="0.25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3.2" x14ac:dyDescent="0.25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3.2" x14ac:dyDescent="0.25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3.2" x14ac:dyDescent="0.25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3.2" x14ac:dyDescent="0.25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3.2" x14ac:dyDescent="0.25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3.2" x14ac:dyDescent="0.25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3.2" x14ac:dyDescent="0.25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3.2" x14ac:dyDescent="0.25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3.2" x14ac:dyDescent="0.25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3.2" x14ac:dyDescent="0.25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3.2" x14ac:dyDescent="0.25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3.2" x14ac:dyDescent="0.25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3.2" x14ac:dyDescent="0.25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3.2" x14ac:dyDescent="0.25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3.2" x14ac:dyDescent="0.25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3.2" x14ac:dyDescent="0.25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3.2" x14ac:dyDescent="0.25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3.2" x14ac:dyDescent="0.25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3.2" x14ac:dyDescent="0.25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3.2" x14ac:dyDescent="0.25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3.2" x14ac:dyDescent="0.25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3.2" x14ac:dyDescent="0.25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3.2" x14ac:dyDescent="0.25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3.2" x14ac:dyDescent="0.25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3.2" x14ac:dyDescent="0.25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3.2" x14ac:dyDescent="0.25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3.2" x14ac:dyDescent="0.25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3.2" x14ac:dyDescent="0.25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3.2" x14ac:dyDescent="0.25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3.2" x14ac:dyDescent="0.25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3.2" x14ac:dyDescent="0.25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3.2" x14ac:dyDescent="0.25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3.2" x14ac:dyDescent="0.25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3.2" x14ac:dyDescent="0.25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3.2" x14ac:dyDescent="0.25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3.2" x14ac:dyDescent="0.25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3.2" x14ac:dyDescent="0.25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3.2" x14ac:dyDescent="0.25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3.2" x14ac:dyDescent="0.25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3.2" x14ac:dyDescent="0.25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3.2" x14ac:dyDescent="0.25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3.2" x14ac:dyDescent="0.25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3.2" x14ac:dyDescent="0.25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3.2" x14ac:dyDescent="0.25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3.2" x14ac:dyDescent="0.25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3.2" x14ac:dyDescent="0.25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3.2" x14ac:dyDescent="0.25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3.2" x14ac:dyDescent="0.25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3.2" x14ac:dyDescent="0.25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3.2" x14ac:dyDescent="0.25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3.2" x14ac:dyDescent="0.25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3.2" x14ac:dyDescent="0.25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3.2" x14ac:dyDescent="0.25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3.2" x14ac:dyDescent="0.25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3.2" x14ac:dyDescent="0.25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3.2" x14ac:dyDescent="0.25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3.2" x14ac:dyDescent="0.25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3.2" x14ac:dyDescent="0.25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3.2" x14ac:dyDescent="0.25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3.2" x14ac:dyDescent="0.25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3.2" x14ac:dyDescent="0.25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3.2" x14ac:dyDescent="0.25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3.2" x14ac:dyDescent="0.25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3.2" x14ac:dyDescent="0.25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3.2" x14ac:dyDescent="0.25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3.2" x14ac:dyDescent="0.25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3.2" x14ac:dyDescent="0.25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3.2" x14ac:dyDescent="0.25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3.2" x14ac:dyDescent="0.25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3.2" x14ac:dyDescent="0.25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3.2" x14ac:dyDescent="0.25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3.2" x14ac:dyDescent="0.25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3.2" x14ac:dyDescent="0.25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3.2" x14ac:dyDescent="0.25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3.2" x14ac:dyDescent="0.25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3.2" x14ac:dyDescent="0.25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3.2" x14ac:dyDescent="0.25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3.2" x14ac:dyDescent="0.25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3.2" x14ac:dyDescent="0.25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3.2" x14ac:dyDescent="0.25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3.2" x14ac:dyDescent="0.25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3.2" x14ac:dyDescent="0.25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3.2" x14ac:dyDescent="0.25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3.2" x14ac:dyDescent="0.25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3.2" x14ac:dyDescent="0.25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3.2" x14ac:dyDescent="0.25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3.2" x14ac:dyDescent="0.25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3.2" x14ac:dyDescent="0.25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3.2" x14ac:dyDescent="0.25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3.2" x14ac:dyDescent="0.25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3.2" x14ac:dyDescent="0.25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3.2" x14ac:dyDescent="0.25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3.2" x14ac:dyDescent="0.25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3.2" x14ac:dyDescent="0.25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3.2" x14ac:dyDescent="0.25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3.2" x14ac:dyDescent="0.25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3.2" x14ac:dyDescent="0.25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3.2" x14ac:dyDescent="0.25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3.2" x14ac:dyDescent="0.25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3.2" x14ac:dyDescent="0.25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3.2" x14ac:dyDescent="0.25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3.2" x14ac:dyDescent="0.25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3.2" x14ac:dyDescent="0.25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3.2" x14ac:dyDescent="0.25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3.2" x14ac:dyDescent="0.25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3.2" x14ac:dyDescent="0.25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3.2" x14ac:dyDescent="0.25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3.2" x14ac:dyDescent="0.25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3.2" x14ac:dyDescent="0.25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3.2" x14ac:dyDescent="0.25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3.2" x14ac:dyDescent="0.25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3.2" x14ac:dyDescent="0.25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3.2" x14ac:dyDescent="0.25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3.2" x14ac:dyDescent="0.25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3.2" x14ac:dyDescent="0.25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3.2" x14ac:dyDescent="0.25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3.2" x14ac:dyDescent="0.25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3.2" x14ac:dyDescent="0.25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3.2" x14ac:dyDescent="0.25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3.2" x14ac:dyDescent="0.25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3.2" x14ac:dyDescent="0.25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3.2" x14ac:dyDescent="0.25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3.2" x14ac:dyDescent="0.25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3.2" x14ac:dyDescent="0.25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3.2" x14ac:dyDescent="0.25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3.2" x14ac:dyDescent="0.25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3.2" x14ac:dyDescent="0.25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3.2" x14ac:dyDescent="0.25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3.2" x14ac:dyDescent="0.25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3.2" x14ac:dyDescent="0.25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3.2" x14ac:dyDescent="0.25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3.2" x14ac:dyDescent="0.25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3.2" x14ac:dyDescent="0.25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3.2" x14ac:dyDescent="0.25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3.2" x14ac:dyDescent="0.25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3.2" x14ac:dyDescent="0.25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3.2" x14ac:dyDescent="0.25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3.2" x14ac:dyDescent="0.25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3.2" x14ac:dyDescent="0.25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3.2" x14ac:dyDescent="0.25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3.2" x14ac:dyDescent="0.25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3.2" x14ac:dyDescent="0.25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3.2" x14ac:dyDescent="0.25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3.2" x14ac:dyDescent="0.25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3.2" x14ac:dyDescent="0.25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3.2" x14ac:dyDescent="0.25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3.2" x14ac:dyDescent="0.25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3.2" x14ac:dyDescent="0.25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3.2" x14ac:dyDescent="0.25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3.2" x14ac:dyDescent="0.25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3.2" x14ac:dyDescent="0.25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3.2" x14ac:dyDescent="0.25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3.2" x14ac:dyDescent="0.25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3.2" x14ac:dyDescent="0.25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3.2" x14ac:dyDescent="0.25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3.2" x14ac:dyDescent="0.25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3.2" x14ac:dyDescent="0.25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3.2" x14ac:dyDescent="0.25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3.2" x14ac:dyDescent="0.25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3.2" x14ac:dyDescent="0.25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3.2" x14ac:dyDescent="0.25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3.2" x14ac:dyDescent="0.25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3.2" x14ac:dyDescent="0.25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3.2" x14ac:dyDescent="0.25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3.2" x14ac:dyDescent="0.25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3.2" x14ac:dyDescent="0.25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3.2" x14ac:dyDescent="0.25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3.2" x14ac:dyDescent="0.25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3.2" x14ac:dyDescent="0.25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3.2" x14ac:dyDescent="0.25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3.2" x14ac:dyDescent="0.25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3.2" x14ac:dyDescent="0.25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3.2" x14ac:dyDescent="0.25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3.2" x14ac:dyDescent="0.25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3.2" x14ac:dyDescent="0.25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3.2" x14ac:dyDescent="0.25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3.2" x14ac:dyDescent="0.25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3.2" x14ac:dyDescent="0.25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3.2" x14ac:dyDescent="0.25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3.2" x14ac:dyDescent="0.25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3.2" x14ac:dyDescent="0.25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3.2" x14ac:dyDescent="0.25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3.2" x14ac:dyDescent="0.25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3.2" x14ac:dyDescent="0.25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3.2" x14ac:dyDescent="0.25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3.2" x14ac:dyDescent="0.25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3.2" x14ac:dyDescent="0.25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3.2" x14ac:dyDescent="0.25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3.2" x14ac:dyDescent="0.25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3.2" x14ac:dyDescent="0.25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3.2" x14ac:dyDescent="0.25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3.2" x14ac:dyDescent="0.25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3.2" x14ac:dyDescent="0.25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3.2" x14ac:dyDescent="0.25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3.2" x14ac:dyDescent="0.25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3.2" x14ac:dyDescent="0.25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3.2" x14ac:dyDescent="0.25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3.2" x14ac:dyDescent="0.25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3.2" x14ac:dyDescent="0.25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3.2" x14ac:dyDescent="0.25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3.2" x14ac:dyDescent="0.25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3.2" x14ac:dyDescent="0.25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3.2" x14ac:dyDescent="0.25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3.2" x14ac:dyDescent="0.25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3.2" x14ac:dyDescent="0.25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3.2" x14ac:dyDescent="0.25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3.2" x14ac:dyDescent="0.25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3.2" x14ac:dyDescent="0.25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3.2" x14ac:dyDescent="0.25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3.2" x14ac:dyDescent="0.25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3.2" x14ac:dyDescent="0.25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3.2" x14ac:dyDescent="0.25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3.2" x14ac:dyDescent="0.25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3.2" x14ac:dyDescent="0.25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3.2" x14ac:dyDescent="0.25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3.2" x14ac:dyDescent="0.25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3.2" x14ac:dyDescent="0.25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3.2" x14ac:dyDescent="0.25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3.2" x14ac:dyDescent="0.25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3.2" x14ac:dyDescent="0.25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3.2" x14ac:dyDescent="0.25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3.2" x14ac:dyDescent="0.25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3.2" x14ac:dyDescent="0.25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3.2" x14ac:dyDescent="0.25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3.2" x14ac:dyDescent="0.25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3.2" x14ac:dyDescent="0.25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3.2" x14ac:dyDescent="0.25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3.2" x14ac:dyDescent="0.25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3.2" x14ac:dyDescent="0.25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3.2" x14ac:dyDescent="0.25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3.2" x14ac:dyDescent="0.25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3.2" x14ac:dyDescent="0.25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3.2" x14ac:dyDescent="0.25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3.2" x14ac:dyDescent="0.25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3.2" x14ac:dyDescent="0.25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3.2" x14ac:dyDescent="0.25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3.2" x14ac:dyDescent="0.25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3.2" x14ac:dyDescent="0.25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3.2" x14ac:dyDescent="0.25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3.2" x14ac:dyDescent="0.25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3.2" x14ac:dyDescent="0.25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3.2" x14ac:dyDescent="0.25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3.2" x14ac:dyDescent="0.25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3.2" x14ac:dyDescent="0.25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3.2" x14ac:dyDescent="0.25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3.2" x14ac:dyDescent="0.25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3.2" x14ac:dyDescent="0.25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3.2" x14ac:dyDescent="0.25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3.2" x14ac:dyDescent="0.25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3.2" x14ac:dyDescent="0.25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3.2" x14ac:dyDescent="0.25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3.2" x14ac:dyDescent="0.25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3.2" x14ac:dyDescent="0.25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3.2" x14ac:dyDescent="0.25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3.2" x14ac:dyDescent="0.25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3.2" x14ac:dyDescent="0.25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3.2" x14ac:dyDescent="0.25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3.2" x14ac:dyDescent="0.25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3.2" x14ac:dyDescent="0.25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3.2" x14ac:dyDescent="0.25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3.2" x14ac:dyDescent="0.25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3.2" x14ac:dyDescent="0.25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3.2" x14ac:dyDescent="0.25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3.2" x14ac:dyDescent="0.25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3.2" x14ac:dyDescent="0.25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3.2" x14ac:dyDescent="0.25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3.2" x14ac:dyDescent="0.25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3.2" x14ac:dyDescent="0.25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3.2" x14ac:dyDescent="0.25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3.2" x14ac:dyDescent="0.25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3.2" x14ac:dyDescent="0.25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3.2" x14ac:dyDescent="0.25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3.2" x14ac:dyDescent="0.25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3.2" x14ac:dyDescent="0.25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3.2" x14ac:dyDescent="0.25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3.2" x14ac:dyDescent="0.25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3.2" x14ac:dyDescent="0.25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3.2" x14ac:dyDescent="0.25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3.2" x14ac:dyDescent="0.25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3.2" x14ac:dyDescent="0.25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3.2" x14ac:dyDescent="0.25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3.2" x14ac:dyDescent="0.25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3.2" x14ac:dyDescent="0.25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3.2" x14ac:dyDescent="0.25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3.2" x14ac:dyDescent="0.25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3.2" x14ac:dyDescent="0.25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3.2" x14ac:dyDescent="0.25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3.2" x14ac:dyDescent="0.25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3.2" x14ac:dyDescent="0.25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3.2" x14ac:dyDescent="0.25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3.2" x14ac:dyDescent="0.25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3.2" x14ac:dyDescent="0.25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3.2" x14ac:dyDescent="0.25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3.2" x14ac:dyDescent="0.25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3.2" x14ac:dyDescent="0.25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3.2" x14ac:dyDescent="0.25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3.2" x14ac:dyDescent="0.25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3.2" x14ac:dyDescent="0.25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3.2" x14ac:dyDescent="0.25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3.2" x14ac:dyDescent="0.25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3.2" x14ac:dyDescent="0.25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3.2" x14ac:dyDescent="0.25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3.2" x14ac:dyDescent="0.25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3.2" x14ac:dyDescent="0.25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3.2" x14ac:dyDescent="0.25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3.2" x14ac:dyDescent="0.25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3.2" x14ac:dyDescent="0.25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3.2" x14ac:dyDescent="0.25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3.2" x14ac:dyDescent="0.25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3.2" x14ac:dyDescent="0.25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3.2" x14ac:dyDescent="0.25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3.2" x14ac:dyDescent="0.25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3.2" x14ac:dyDescent="0.25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3.2" x14ac:dyDescent="0.25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3.2" x14ac:dyDescent="0.25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3.2" x14ac:dyDescent="0.25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3.2" x14ac:dyDescent="0.25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3.2" x14ac:dyDescent="0.25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3.2" x14ac:dyDescent="0.25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3.2" x14ac:dyDescent="0.25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3.2" x14ac:dyDescent="0.25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3.2" x14ac:dyDescent="0.25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3.2" x14ac:dyDescent="0.25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3.2" x14ac:dyDescent="0.25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3.2" x14ac:dyDescent="0.25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3.2" x14ac:dyDescent="0.25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3.2" x14ac:dyDescent="0.25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3.2" x14ac:dyDescent="0.25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3.2" x14ac:dyDescent="0.25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3.2" x14ac:dyDescent="0.25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3.2" x14ac:dyDescent="0.25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3.2" x14ac:dyDescent="0.25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3.2" x14ac:dyDescent="0.25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3.2" x14ac:dyDescent="0.25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3.2" x14ac:dyDescent="0.25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3.2" x14ac:dyDescent="0.25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3.2" x14ac:dyDescent="0.25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3.2" x14ac:dyDescent="0.25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3.2" x14ac:dyDescent="0.25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3.2" x14ac:dyDescent="0.25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3.2" x14ac:dyDescent="0.25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3.2" x14ac:dyDescent="0.25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3.2" x14ac:dyDescent="0.25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3.2" x14ac:dyDescent="0.25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3.2" x14ac:dyDescent="0.25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3.2" x14ac:dyDescent="0.25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3.2" x14ac:dyDescent="0.25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3.2" x14ac:dyDescent="0.25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3.2" x14ac:dyDescent="0.25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3.2" x14ac:dyDescent="0.25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3.2" x14ac:dyDescent="0.25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3.2" x14ac:dyDescent="0.25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3.2" x14ac:dyDescent="0.25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3.2" x14ac:dyDescent="0.25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3.2" x14ac:dyDescent="0.25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3.2" x14ac:dyDescent="0.25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3.2" x14ac:dyDescent="0.25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3.2" x14ac:dyDescent="0.25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3.2" x14ac:dyDescent="0.25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3.2" x14ac:dyDescent="0.25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3.2" x14ac:dyDescent="0.25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3.2" x14ac:dyDescent="0.25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3.2" x14ac:dyDescent="0.25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3.2" x14ac:dyDescent="0.25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3.2" x14ac:dyDescent="0.25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3.2" x14ac:dyDescent="0.25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3.2" x14ac:dyDescent="0.25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3.2" x14ac:dyDescent="0.25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3.2" x14ac:dyDescent="0.25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3.2" x14ac:dyDescent="0.25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3.2" x14ac:dyDescent="0.25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3.2" x14ac:dyDescent="0.25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3.2" x14ac:dyDescent="0.25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3.2" x14ac:dyDescent="0.25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3.2" x14ac:dyDescent="0.25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3.2" x14ac:dyDescent="0.25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3.2" x14ac:dyDescent="0.25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3.2" x14ac:dyDescent="0.25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3.2" x14ac:dyDescent="0.25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3.2" x14ac:dyDescent="0.25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3.2" x14ac:dyDescent="0.25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3.2" x14ac:dyDescent="0.25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3.2" x14ac:dyDescent="0.25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3.2" x14ac:dyDescent="0.25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3.2" x14ac:dyDescent="0.25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3.2" x14ac:dyDescent="0.25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3.2" x14ac:dyDescent="0.25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3.2" x14ac:dyDescent="0.25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3.2" x14ac:dyDescent="0.25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3.2" x14ac:dyDescent="0.25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3.2" x14ac:dyDescent="0.25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3.2" x14ac:dyDescent="0.25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3.2" x14ac:dyDescent="0.25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3.2" x14ac:dyDescent="0.25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3.2" x14ac:dyDescent="0.25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3.2" x14ac:dyDescent="0.25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3.2" x14ac:dyDescent="0.25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3.2" x14ac:dyDescent="0.25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3.2" x14ac:dyDescent="0.25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3.2" x14ac:dyDescent="0.25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3.2" x14ac:dyDescent="0.25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3.2" x14ac:dyDescent="0.25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3.2" x14ac:dyDescent="0.25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3.2" x14ac:dyDescent="0.25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3.2" x14ac:dyDescent="0.25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3.2" x14ac:dyDescent="0.25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3.2" x14ac:dyDescent="0.25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3.2" x14ac:dyDescent="0.25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3.2" x14ac:dyDescent="0.25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3.2" x14ac:dyDescent="0.25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3.2" x14ac:dyDescent="0.25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3.2" x14ac:dyDescent="0.25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3.2" x14ac:dyDescent="0.25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3.2" x14ac:dyDescent="0.25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3.2" x14ac:dyDescent="0.25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3.2" x14ac:dyDescent="0.25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3.2" x14ac:dyDescent="0.25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3.2" x14ac:dyDescent="0.25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3.2" x14ac:dyDescent="0.25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3.2" x14ac:dyDescent="0.25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3.2" x14ac:dyDescent="0.25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3.2" x14ac:dyDescent="0.25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3.2" x14ac:dyDescent="0.25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3.2" x14ac:dyDescent="0.25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3.2" x14ac:dyDescent="0.25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3.2" x14ac:dyDescent="0.25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3.2" x14ac:dyDescent="0.25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3.2" x14ac:dyDescent="0.25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3.2" x14ac:dyDescent="0.25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3.2" x14ac:dyDescent="0.25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3.2" x14ac:dyDescent="0.25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3.2" x14ac:dyDescent="0.25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3.2" x14ac:dyDescent="0.25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3.2" x14ac:dyDescent="0.25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3.2" x14ac:dyDescent="0.25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3.2" x14ac:dyDescent="0.25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3.2" x14ac:dyDescent="0.25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3.2" x14ac:dyDescent="0.25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3.2" x14ac:dyDescent="0.25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3.2" x14ac:dyDescent="0.25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3.2" x14ac:dyDescent="0.25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3.2" x14ac:dyDescent="0.25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3.2" x14ac:dyDescent="0.25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3.2" x14ac:dyDescent="0.25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3.2" x14ac:dyDescent="0.25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3.2" x14ac:dyDescent="0.25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3.2" x14ac:dyDescent="0.25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3.2" x14ac:dyDescent="0.25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3.2" x14ac:dyDescent="0.25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3.2" x14ac:dyDescent="0.25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3.2" x14ac:dyDescent="0.25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3.2" x14ac:dyDescent="0.25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3.2" x14ac:dyDescent="0.25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3.2" x14ac:dyDescent="0.25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3.2" x14ac:dyDescent="0.25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3.2" x14ac:dyDescent="0.25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3.2" x14ac:dyDescent="0.25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3.2" x14ac:dyDescent="0.25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3.2" x14ac:dyDescent="0.25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3.2" x14ac:dyDescent="0.25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3.2" x14ac:dyDescent="0.25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3.2" x14ac:dyDescent="0.25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3.2" x14ac:dyDescent="0.25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3.2" x14ac:dyDescent="0.25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3.2" x14ac:dyDescent="0.25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3.2" x14ac:dyDescent="0.25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3.2" x14ac:dyDescent="0.25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3.2" x14ac:dyDescent="0.25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3.2" x14ac:dyDescent="0.25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3.2" x14ac:dyDescent="0.25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3.2" x14ac:dyDescent="0.25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3.2" x14ac:dyDescent="0.25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3.2" x14ac:dyDescent="0.25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3.2" x14ac:dyDescent="0.25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3.2" x14ac:dyDescent="0.25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3.2" x14ac:dyDescent="0.25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3.2" x14ac:dyDescent="0.25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3.2" x14ac:dyDescent="0.25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3.2" x14ac:dyDescent="0.25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3.2" x14ac:dyDescent="0.25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3.2" x14ac:dyDescent="0.25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3.2" x14ac:dyDescent="0.25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3.2" x14ac:dyDescent="0.25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3.2" x14ac:dyDescent="0.25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3.2" x14ac:dyDescent="0.25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3.2" x14ac:dyDescent="0.25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3.2" x14ac:dyDescent="0.25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3.2" x14ac:dyDescent="0.25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3.2" x14ac:dyDescent="0.25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3.2" x14ac:dyDescent="0.25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3.2" x14ac:dyDescent="0.25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3.2" x14ac:dyDescent="0.25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3.2" x14ac:dyDescent="0.25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3.2" x14ac:dyDescent="0.25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3.2" x14ac:dyDescent="0.25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3.2" x14ac:dyDescent="0.25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3.2" x14ac:dyDescent="0.25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3.2" x14ac:dyDescent="0.25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3.2" x14ac:dyDescent="0.25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3.2" x14ac:dyDescent="0.25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3.2" x14ac:dyDescent="0.25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3.2" x14ac:dyDescent="0.25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3.2" x14ac:dyDescent="0.25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3.2" x14ac:dyDescent="0.25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3.2" x14ac:dyDescent="0.25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3.2" x14ac:dyDescent="0.25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3.2" x14ac:dyDescent="0.25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3.2" x14ac:dyDescent="0.25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3.2" x14ac:dyDescent="0.25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3.2" x14ac:dyDescent="0.25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3.2" x14ac:dyDescent="0.25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3.2" x14ac:dyDescent="0.25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3.2" x14ac:dyDescent="0.25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3.2" x14ac:dyDescent="0.25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3.2" x14ac:dyDescent="0.25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3.2" x14ac:dyDescent="0.25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3.2" x14ac:dyDescent="0.25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3.2" x14ac:dyDescent="0.25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3.2" x14ac:dyDescent="0.25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3.2" x14ac:dyDescent="0.25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3.2" x14ac:dyDescent="0.25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3.2" x14ac:dyDescent="0.25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3.2" x14ac:dyDescent="0.25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3.2" x14ac:dyDescent="0.25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3.2" x14ac:dyDescent="0.25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3.2" x14ac:dyDescent="0.25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3.2" x14ac:dyDescent="0.25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3.2" x14ac:dyDescent="0.25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3.2" x14ac:dyDescent="0.25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3.2" x14ac:dyDescent="0.25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3.2" x14ac:dyDescent="0.25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3.2" x14ac:dyDescent="0.25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3.2" x14ac:dyDescent="0.25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3.2" x14ac:dyDescent="0.25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3.2" x14ac:dyDescent="0.25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3.2" x14ac:dyDescent="0.25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3.2" x14ac:dyDescent="0.25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3.2" x14ac:dyDescent="0.25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3.2" x14ac:dyDescent="0.25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3.2" x14ac:dyDescent="0.25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3.2" x14ac:dyDescent="0.25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3.2" x14ac:dyDescent="0.25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3.2" x14ac:dyDescent="0.25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3.2" x14ac:dyDescent="0.25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3.2" x14ac:dyDescent="0.25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3.2" x14ac:dyDescent="0.25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3.2" x14ac:dyDescent="0.25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3.2" x14ac:dyDescent="0.25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3.2" x14ac:dyDescent="0.25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3.2" x14ac:dyDescent="0.25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3.2" x14ac:dyDescent="0.25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3.2" x14ac:dyDescent="0.25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3.2" x14ac:dyDescent="0.25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3.2" x14ac:dyDescent="0.25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3.2" x14ac:dyDescent="0.25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3.2" x14ac:dyDescent="0.25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3.2" x14ac:dyDescent="0.25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3.2" x14ac:dyDescent="0.25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3.2" x14ac:dyDescent="0.25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3.2" x14ac:dyDescent="0.25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3.2" x14ac:dyDescent="0.25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3.2" x14ac:dyDescent="0.25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3.2" x14ac:dyDescent="0.25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3.2" x14ac:dyDescent="0.25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3.2" x14ac:dyDescent="0.25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3.2" x14ac:dyDescent="0.25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3.2" x14ac:dyDescent="0.25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3.2" x14ac:dyDescent="0.25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3.2" x14ac:dyDescent="0.25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3.2" x14ac:dyDescent="0.25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3.2" x14ac:dyDescent="0.25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3.2" x14ac:dyDescent="0.25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3.2" x14ac:dyDescent="0.25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3.2" x14ac:dyDescent="0.25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3.2" x14ac:dyDescent="0.25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3.2" x14ac:dyDescent="0.25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3.2" x14ac:dyDescent="0.25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3.2" x14ac:dyDescent="0.25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3.2" x14ac:dyDescent="0.25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3.2" x14ac:dyDescent="0.25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3.2" x14ac:dyDescent="0.25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3.2" x14ac:dyDescent="0.25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3.2" x14ac:dyDescent="0.25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3.2" x14ac:dyDescent="0.25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3.2" x14ac:dyDescent="0.25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3.2" x14ac:dyDescent="0.25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3.2" x14ac:dyDescent="0.25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3.2" x14ac:dyDescent="0.25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3.2" x14ac:dyDescent="0.25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3.2" x14ac:dyDescent="0.25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3.2" x14ac:dyDescent="0.25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3.2" x14ac:dyDescent="0.25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3.2" x14ac:dyDescent="0.25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3.2" x14ac:dyDescent="0.25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3.2" x14ac:dyDescent="0.25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3.2" x14ac:dyDescent="0.25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3.2" x14ac:dyDescent="0.25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3.2" x14ac:dyDescent="0.25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3.2" x14ac:dyDescent="0.25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3.2" x14ac:dyDescent="0.25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3.2" x14ac:dyDescent="0.25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3.2" x14ac:dyDescent="0.25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3.2" x14ac:dyDescent="0.25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3.2" x14ac:dyDescent="0.25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3.2" x14ac:dyDescent="0.25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3.2" x14ac:dyDescent="0.25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3.2" x14ac:dyDescent="0.25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3.2" x14ac:dyDescent="0.25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3.2" x14ac:dyDescent="0.25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3.2" x14ac:dyDescent="0.25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3.2" x14ac:dyDescent="0.25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3.2" x14ac:dyDescent="0.25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3.2" x14ac:dyDescent="0.25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3.2" x14ac:dyDescent="0.25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3.2" x14ac:dyDescent="0.25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3.2" x14ac:dyDescent="0.25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3.2" x14ac:dyDescent="0.25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3.2" x14ac:dyDescent="0.25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3.2" x14ac:dyDescent="0.25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3.2" x14ac:dyDescent="0.25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3.2" x14ac:dyDescent="0.25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3.2" x14ac:dyDescent="0.25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3.2" x14ac:dyDescent="0.25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3.2" x14ac:dyDescent="0.25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3.2" x14ac:dyDescent="0.25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3.2" x14ac:dyDescent="0.25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3.2" x14ac:dyDescent="0.25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3.2" x14ac:dyDescent="0.25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3.2" x14ac:dyDescent="0.25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3.2" x14ac:dyDescent="0.25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3.2" x14ac:dyDescent="0.25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3.2" x14ac:dyDescent="0.25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3.2" x14ac:dyDescent="0.25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3.2" x14ac:dyDescent="0.25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3.2" x14ac:dyDescent="0.25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3.2" x14ac:dyDescent="0.25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3.2" x14ac:dyDescent="0.25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3.2" x14ac:dyDescent="0.25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3.2" x14ac:dyDescent="0.25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3.2" x14ac:dyDescent="0.25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3.2" x14ac:dyDescent="0.25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3.2" x14ac:dyDescent="0.25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3.2" x14ac:dyDescent="0.25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3.2" x14ac:dyDescent="0.25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3.2" x14ac:dyDescent="0.25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3.2" x14ac:dyDescent="0.25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3.2" x14ac:dyDescent="0.25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3.2" x14ac:dyDescent="0.25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3.2" x14ac:dyDescent="0.25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3.2" x14ac:dyDescent="0.25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3.2" x14ac:dyDescent="0.25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3.2" x14ac:dyDescent="0.25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3.2" x14ac:dyDescent="0.25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3.2" x14ac:dyDescent="0.25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3.2" x14ac:dyDescent="0.25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3.2" x14ac:dyDescent="0.25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3.2" x14ac:dyDescent="0.25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3.2" x14ac:dyDescent="0.25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3.2" x14ac:dyDescent="0.25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3.2" x14ac:dyDescent="0.25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3.2" x14ac:dyDescent="0.25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3.2" x14ac:dyDescent="0.25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3.2" x14ac:dyDescent="0.25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3.2" x14ac:dyDescent="0.25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3.2" x14ac:dyDescent="0.25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3.2" x14ac:dyDescent="0.25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3.2" x14ac:dyDescent="0.25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3.2" x14ac:dyDescent="0.25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3.2" x14ac:dyDescent="0.25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3.2" x14ac:dyDescent="0.25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3.2" x14ac:dyDescent="0.25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3.2" x14ac:dyDescent="0.25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3.2" x14ac:dyDescent="0.25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3.2" x14ac:dyDescent="0.25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3.2" x14ac:dyDescent="0.25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3.2" x14ac:dyDescent="0.25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3.2" x14ac:dyDescent="0.25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3.2" x14ac:dyDescent="0.25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3.2" x14ac:dyDescent="0.25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3.2" x14ac:dyDescent="0.25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3.2" x14ac:dyDescent="0.25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3.2" x14ac:dyDescent="0.25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Računovodstvo</cp:lastModifiedBy>
  <cp:lastPrinted>2020-10-14T07:37:06Z</cp:lastPrinted>
  <dcterms:created xsi:type="dcterms:W3CDTF">2020-10-13T07:17:24Z</dcterms:created>
  <dcterms:modified xsi:type="dcterms:W3CDTF">2021-02-03T10:16:41Z</dcterms:modified>
</cp:coreProperties>
</file>